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B53D4929-7184-4322-81E8-1FBA29E688DB}" xr6:coauthVersionLast="47" xr6:coauthVersionMax="47" xr10:uidLastSave="{00000000-0000-0000-0000-000000000000}"/>
  <bookViews>
    <workbookView xWindow="-120" yWindow="-120" windowWidth="20730" windowHeight="11040" xr2:uid="{5F063848-9862-47D6-A142-4DC1A5F1A373}"/>
  </bookViews>
  <sheets>
    <sheet name="CONSOLIDATED" sheetId="1" r:id="rId1"/>
    <sheet name="RECURRENT" sheetId="2" r:id="rId2"/>
    <sheet name="DEVELOPMENT" sheetId="3" r:id="rId3"/>
    <sheet name="GVN" sheetId="4" r:id="rId4"/>
    <sheet name="FINANCE" sheetId="5" r:id="rId5"/>
    <sheet name="YOUTH" sheetId="6" r:id="rId6"/>
    <sheet name="AGRIC" sheetId="7" r:id="rId7"/>
    <sheet name="WATER" sheetId="8" r:id="rId8"/>
    <sheet name="EDUCATION" sheetId="9" r:id="rId9"/>
    <sheet name="PSTD" sheetId="10" r:id="rId10"/>
    <sheet name="LANDS" sheetId="11" r:id="rId11"/>
    <sheet name="TRADE" sheetId="12" r:id="rId12"/>
    <sheet name="CPSB" sheetId="13" r:id="rId13"/>
    <sheet name="INFRASTRUCTURE" sheetId="14" r:id="rId14"/>
    <sheet name="LEGAL" sheetId="15" r:id="rId15"/>
    <sheet name="NKR CITY" sheetId="16" r:id="rId16"/>
    <sheet name="NVS" sheetId="17" r:id="rId17"/>
    <sheet name="HEALTH" sheetId="18" r:id="rId18"/>
    <sheet name="GILGIL" sheetId="19" r:id="rId19"/>
    <sheet name="MOLO" sheetId="20" r:id="rId20"/>
  </sheets>
  <externalReferences>
    <externalReference r:id="rId21"/>
    <externalReference r:id="rId22"/>
    <externalReference r:id="rId2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16" l="1"/>
  <c r="H25" i="16"/>
  <c r="F16" i="2" s="1"/>
  <c r="I11" i="18"/>
  <c r="I12" i="18"/>
  <c r="G14" i="18"/>
  <c r="C22" i="3" s="1"/>
  <c r="E22" i="3" s="1"/>
  <c r="G22" i="3" s="1"/>
  <c r="H14" i="18"/>
  <c r="J203" i="18"/>
  <c r="G235" i="18"/>
  <c r="I235"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G282" i="18"/>
  <c r="H282" i="18"/>
  <c r="I283" i="18"/>
  <c r="I284" i="18"/>
  <c r="I285" i="18"/>
  <c r="I286" i="18"/>
  <c r="I287" i="18"/>
  <c r="I288" i="18"/>
  <c r="G289" i="18"/>
  <c r="H289" i="18"/>
  <c r="I290" i="18"/>
  <c r="I291" i="18"/>
  <c r="I292" i="18"/>
  <c r="I293" i="18"/>
  <c r="I294" i="18"/>
  <c r="I295" i="18"/>
  <c r="I296" i="18"/>
  <c r="I297" i="18"/>
  <c r="I298" i="18"/>
  <c r="I299" i="18"/>
  <c r="I300" i="18"/>
  <c r="I301" i="18"/>
  <c r="I302" i="18"/>
  <c r="I303" i="18"/>
  <c r="I304" i="18"/>
  <c r="I305" i="18"/>
  <c r="I306" i="18"/>
  <c r="I307" i="18"/>
  <c r="I308" i="18"/>
  <c r="I309" i="18"/>
  <c r="I310" i="18"/>
  <c r="I311" i="18"/>
  <c r="I312" i="18"/>
  <c r="I313" i="18"/>
  <c r="I314" i="18"/>
  <c r="I315" i="18"/>
  <c r="I316" i="18"/>
  <c r="I317" i="18"/>
  <c r="I318" i="18"/>
  <c r="I319" i="18"/>
  <c r="I320" i="18"/>
  <c r="I321" i="18"/>
  <c r="I322" i="18"/>
  <c r="I323" i="18"/>
  <c r="I324" i="18"/>
  <c r="I325" i="18"/>
  <c r="I326" i="18"/>
  <c r="I327" i="18"/>
  <c r="I328" i="18"/>
  <c r="I329" i="18"/>
  <c r="I330" i="18"/>
  <c r="I331" i="18"/>
  <c r="I332" i="18"/>
  <c r="I333" i="18"/>
  <c r="G342" i="18"/>
  <c r="H342" i="18"/>
  <c r="I343" i="18"/>
  <c r="I344" i="18"/>
  <c r="I345" i="18"/>
  <c r="I346" i="18"/>
  <c r="I347" i="18"/>
  <c r="I348" i="18"/>
  <c r="I349" i="18"/>
  <c r="I350" i="18"/>
  <c r="I351" i="18"/>
  <c r="I352" i="18"/>
  <c r="I353" i="18"/>
  <c r="I354" i="18"/>
  <c r="I355" i="18"/>
  <c r="I356" i="18"/>
  <c r="I357" i="18"/>
  <c r="I358" i="18"/>
  <c r="I359" i="18"/>
  <c r="I360" i="18"/>
  <c r="I361" i="18"/>
  <c r="I362" i="18"/>
  <c r="I363" i="18"/>
  <c r="I364" i="18"/>
  <c r="I365" i="18"/>
  <c r="I366" i="18"/>
  <c r="I367" i="18"/>
  <c r="I368" i="18"/>
  <c r="I369" i="18"/>
  <c r="I370" i="18"/>
  <c r="I371" i="18"/>
  <c r="I372" i="18"/>
  <c r="I373" i="18"/>
  <c r="I374" i="18"/>
  <c r="I375" i="18"/>
  <c r="I376" i="18"/>
  <c r="I377" i="18"/>
  <c r="I378" i="18"/>
  <c r="I379" i="18"/>
  <c r="I380" i="18"/>
  <c r="I381" i="18"/>
  <c r="I382" i="18"/>
  <c r="I383" i="18"/>
  <c r="I384" i="18"/>
  <c r="I385" i="18"/>
  <c r="I386" i="18"/>
  <c r="I387" i="18"/>
  <c r="I388" i="18"/>
  <c r="I389" i="18"/>
  <c r="I390" i="18"/>
  <c r="I391" i="18"/>
  <c r="I392" i="18"/>
  <c r="I393" i="18"/>
  <c r="I394" i="18"/>
  <c r="I395" i="18"/>
  <c r="I396" i="18"/>
  <c r="I397" i="18"/>
  <c r="I398" i="18"/>
  <c r="I399" i="18"/>
  <c r="I400" i="18"/>
  <c r="I401" i="18"/>
  <c r="I402" i="18"/>
  <c r="I403" i="18"/>
  <c r="I404" i="18"/>
  <c r="I405" i="18"/>
  <c r="I406" i="18"/>
  <c r="I407" i="18"/>
  <c r="I408" i="18"/>
  <c r="I409" i="18"/>
  <c r="I410" i="18"/>
  <c r="I411" i="18"/>
  <c r="I412" i="18"/>
  <c r="I413" i="18"/>
  <c r="I414" i="18"/>
  <c r="I415" i="18"/>
  <c r="I416" i="18"/>
  <c r="I417" i="18"/>
  <c r="I418" i="18"/>
  <c r="I419" i="18"/>
  <c r="I420" i="18"/>
  <c r="I421" i="18"/>
  <c r="I422" i="18"/>
  <c r="I423" i="18"/>
  <c r="I424" i="18"/>
  <c r="I425" i="18"/>
  <c r="I426" i="18"/>
  <c r="I427" i="18"/>
  <c r="I428" i="18"/>
  <c r="I429" i="18"/>
  <c r="I430" i="18"/>
  <c r="I431" i="18"/>
  <c r="I432" i="18"/>
  <c r="I433" i="18"/>
  <c r="I434" i="18"/>
  <c r="I435" i="18"/>
  <c r="I436" i="18"/>
  <c r="I437" i="18"/>
  <c r="I438" i="18"/>
  <c r="I439" i="18"/>
  <c r="I440" i="18"/>
  <c r="I441" i="18"/>
  <c r="I442" i="18"/>
  <c r="I443" i="18"/>
  <c r="I444" i="18"/>
  <c r="I445" i="18"/>
  <c r="I446" i="18"/>
  <c r="I447" i="18"/>
  <c r="I448" i="18"/>
  <c r="I449" i="18"/>
  <c r="I450" i="18"/>
  <c r="I451" i="18"/>
  <c r="I452" i="18"/>
  <c r="I453" i="18"/>
  <c r="I454" i="18"/>
  <c r="I455" i="18"/>
  <c r="I456" i="18"/>
  <c r="I457" i="18"/>
  <c r="I458" i="18"/>
  <c r="I459" i="18"/>
  <c r="I460" i="18"/>
  <c r="I461" i="18"/>
  <c r="I462" i="18"/>
  <c r="I463" i="18"/>
  <c r="I464" i="18"/>
  <c r="I465" i="18"/>
  <c r="I466" i="18"/>
  <c r="I467" i="18"/>
  <c r="I468" i="18"/>
  <c r="I469" i="18"/>
  <c r="I470" i="18"/>
  <c r="I471" i="18"/>
  <c r="I472" i="18"/>
  <c r="I473" i="18"/>
  <c r="I474" i="18"/>
  <c r="I475" i="18"/>
  <c r="I476" i="18"/>
  <c r="I477" i="18"/>
  <c r="I478" i="18"/>
  <c r="I479" i="18"/>
  <c r="I480" i="18"/>
  <c r="I481" i="18"/>
  <c r="I482" i="18"/>
  <c r="I483" i="18"/>
  <c r="I484" i="18"/>
  <c r="I485" i="18"/>
  <c r="I486" i="18"/>
  <c r="I487" i="18"/>
  <c r="I488" i="18"/>
  <c r="I489" i="18"/>
  <c r="I490" i="18"/>
  <c r="I491" i="18"/>
  <c r="I492" i="18"/>
  <c r="I493" i="18"/>
  <c r="I494" i="18"/>
  <c r="I495" i="18"/>
  <c r="I496" i="18"/>
  <c r="I497" i="18"/>
  <c r="I498" i="18"/>
  <c r="I499" i="18"/>
  <c r="I500" i="18"/>
  <c r="I501" i="18"/>
  <c r="I502" i="18"/>
  <c r="I503" i="18"/>
  <c r="I504" i="18"/>
  <c r="I505" i="18"/>
  <c r="I506" i="18"/>
  <c r="I507" i="18"/>
  <c r="I508" i="18"/>
  <c r="I509" i="18"/>
  <c r="I510" i="18"/>
  <c r="I511" i="18"/>
  <c r="I512" i="18"/>
  <c r="I513" i="18"/>
  <c r="I514" i="18"/>
  <c r="I515" i="18"/>
  <c r="I516" i="18"/>
  <c r="I517" i="18"/>
  <c r="I518" i="18"/>
  <c r="I519" i="18"/>
  <c r="I520" i="18"/>
  <c r="I521" i="18"/>
  <c r="I522" i="18"/>
  <c r="I523" i="18"/>
  <c r="I524" i="18"/>
  <c r="I525" i="18"/>
  <c r="I526" i="18"/>
  <c r="I527" i="18"/>
  <c r="I528" i="18"/>
  <c r="I529" i="18"/>
  <c r="I530" i="18"/>
  <c r="I531" i="18"/>
  <c r="I532" i="18"/>
  <c r="I533" i="18"/>
  <c r="I534" i="18"/>
  <c r="I535" i="18"/>
  <c r="I536" i="18"/>
  <c r="I537" i="18"/>
  <c r="I538" i="18"/>
  <c r="I539" i="18"/>
  <c r="I540" i="18"/>
  <c r="I541" i="18"/>
  <c r="I542" i="18"/>
  <c r="I543" i="18"/>
  <c r="I544" i="18"/>
  <c r="I545" i="18"/>
  <c r="I546" i="18"/>
  <c r="I547" i="18"/>
  <c r="I548" i="18"/>
  <c r="I549" i="18"/>
  <c r="I550" i="18"/>
  <c r="I551" i="18"/>
  <c r="I552" i="18"/>
  <c r="I553" i="18"/>
  <c r="I554" i="18"/>
  <c r="I555" i="18"/>
  <c r="I556" i="18"/>
  <c r="I557" i="18"/>
  <c r="I558" i="18"/>
  <c r="I559" i="18"/>
  <c r="I560" i="18"/>
  <c r="I561" i="18"/>
  <c r="I562" i="18"/>
  <c r="I563" i="18"/>
  <c r="I564" i="18"/>
  <c r="I565" i="18"/>
  <c r="I566" i="18"/>
  <c r="I567" i="18"/>
  <c r="I568" i="18"/>
  <c r="I569" i="18"/>
  <c r="I570" i="18"/>
  <c r="I571" i="18"/>
  <c r="I572" i="18"/>
  <c r="I573" i="18"/>
  <c r="I574" i="18"/>
  <c r="I575" i="18"/>
  <c r="I576" i="18"/>
  <c r="I577" i="18"/>
  <c r="I578" i="18"/>
  <c r="I579" i="18"/>
  <c r="I580" i="18"/>
  <c r="I581" i="18"/>
  <c r="I582" i="18"/>
  <c r="I583" i="18"/>
  <c r="I584" i="18"/>
  <c r="I585" i="18"/>
  <c r="I586" i="18"/>
  <c r="I587" i="18"/>
  <c r="I588" i="18"/>
  <c r="I589" i="18"/>
  <c r="I590" i="18"/>
  <c r="I591" i="18"/>
  <c r="I592" i="18"/>
  <c r="I593" i="18"/>
  <c r="I594" i="18"/>
  <c r="I595" i="18"/>
  <c r="I596" i="18"/>
  <c r="I597" i="18"/>
  <c r="I598" i="18"/>
  <c r="I599" i="18"/>
  <c r="I600" i="18"/>
  <c r="I601" i="18"/>
  <c r="I602" i="18"/>
  <c r="I603" i="18"/>
  <c r="I604" i="18"/>
  <c r="I605" i="18"/>
  <c r="I606" i="18"/>
  <c r="I607" i="18"/>
  <c r="I608" i="18"/>
  <c r="I609" i="18"/>
  <c r="I610" i="18"/>
  <c r="I611" i="18"/>
  <c r="I612" i="18"/>
  <c r="I613" i="18"/>
  <c r="I614" i="18"/>
  <c r="I615" i="18"/>
  <c r="I616" i="18"/>
  <c r="I617" i="18"/>
  <c r="I618" i="18"/>
  <c r="I619" i="18"/>
  <c r="I620" i="18"/>
  <c r="I621" i="18"/>
  <c r="I622" i="18"/>
  <c r="I623" i="18"/>
  <c r="I624" i="18"/>
  <c r="I625" i="18"/>
  <c r="I626" i="18"/>
  <c r="I627" i="18"/>
  <c r="I628" i="18"/>
  <c r="I629" i="18"/>
  <c r="I630" i="18"/>
  <c r="I631" i="18"/>
  <c r="I632" i="18"/>
  <c r="I633" i="18"/>
  <c r="I634" i="18"/>
  <c r="I635" i="18"/>
  <c r="I636" i="18"/>
  <c r="I637" i="18"/>
  <c r="I638" i="18"/>
  <c r="I639" i="18"/>
  <c r="I640" i="18"/>
  <c r="I641" i="18"/>
  <c r="I642" i="18"/>
  <c r="I643" i="18"/>
  <c r="I644" i="18"/>
  <c r="I645" i="18"/>
  <c r="I646" i="18"/>
  <c r="I647" i="18"/>
  <c r="I648" i="18"/>
  <c r="I649" i="18"/>
  <c r="I650" i="18"/>
  <c r="I651" i="18"/>
  <c r="I652" i="18"/>
  <c r="I653" i="18"/>
  <c r="I654" i="18"/>
  <c r="I655" i="18"/>
  <c r="I656" i="18"/>
  <c r="I657" i="18"/>
  <c r="I658" i="18"/>
  <c r="I659" i="18"/>
  <c r="I660" i="18"/>
  <c r="I661" i="18"/>
  <c r="I662" i="18"/>
  <c r="I663" i="18"/>
  <c r="I664" i="18"/>
  <c r="I665" i="18"/>
  <c r="I666" i="18"/>
  <c r="I667" i="18"/>
  <c r="I668" i="18"/>
  <c r="I669" i="18"/>
  <c r="I670" i="18"/>
  <c r="I671" i="18"/>
  <c r="I672" i="18"/>
  <c r="I673" i="18"/>
  <c r="I674" i="18"/>
  <c r="I675" i="18"/>
  <c r="I676" i="18"/>
  <c r="I677" i="18"/>
  <c r="I678" i="18"/>
  <c r="I679" i="18"/>
  <c r="I680" i="18"/>
  <c r="I681" i="18"/>
  <c r="I682" i="18"/>
  <c r="I683" i="18"/>
  <c r="I684" i="18"/>
  <c r="I685" i="18"/>
  <c r="I686" i="18"/>
  <c r="I687" i="18"/>
  <c r="I688" i="18"/>
  <c r="I689" i="18"/>
  <c r="I690" i="18"/>
  <c r="I691" i="18"/>
  <c r="I692" i="18"/>
  <c r="I693" i="18"/>
  <c r="I694" i="18"/>
  <c r="I695" i="18"/>
  <c r="I696" i="18"/>
  <c r="I697" i="18"/>
  <c r="I698" i="18"/>
  <c r="I699" i="18"/>
  <c r="I700" i="18"/>
  <c r="I701" i="18"/>
  <c r="I702" i="18"/>
  <c r="I703" i="18"/>
  <c r="I704" i="18"/>
  <c r="I705" i="18"/>
  <c r="I706" i="18"/>
  <c r="I707" i="18"/>
  <c r="I708" i="18"/>
  <c r="I709" i="18"/>
  <c r="I710" i="18"/>
  <c r="I711" i="18"/>
  <c r="I712" i="18"/>
  <c r="I713" i="18"/>
  <c r="I714" i="18"/>
  <c r="I715" i="18"/>
  <c r="I716" i="18"/>
  <c r="I717" i="18"/>
  <c r="I718" i="18"/>
  <c r="I719" i="18"/>
  <c r="I720" i="18"/>
  <c r="I721" i="18"/>
  <c r="I722" i="18"/>
  <c r="I723" i="18"/>
  <c r="I724" i="18"/>
  <c r="I725" i="18"/>
  <c r="I726" i="18"/>
  <c r="I727" i="18"/>
  <c r="I728" i="18"/>
  <c r="I729" i="18"/>
  <c r="I730" i="18"/>
  <c r="I731" i="18"/>
  <c r="I732" i="18"/>
  <c r="I733" i="18"/>
  <c r="I734" i="18"/>
  <c r="I735" i="18"/>
  <c r="I736" i="18"/>
  <c r="I737" i="18"/>
  <c r="I738" i="18"/>
  <c r="I739" i="18"/>
  <c r="I740" i="18"/>
  <c r="I741" i="18"/>
  <c r="I742" i="18"/>
  <c r="I743" i="18"/>
  <c r="I744" i="18"/>
  <c r="I745" i="18"/>
  <c r="I746" i="18"/>
  <c r="I747" i="18"/>
  <c r="I748" i="18"/>
  <c r="I749" i="18"/>
  <c r="I750" i="18"/>
  <c r="I751" i="18"/>
  <c r="I752" i="18"/>
  <c r="I753" i="18"/>
  <c r="I754" i="18"/>
  <c r="I755" i="18"/>
  <c r="I756" i="18"/>
  <c r="I757" i="18"/>
  <c r="I758" i="18"/>
  <c r="I759" i="18"/>
  <c r="I760" i="18"/>
  <c r="I761" i="18"/>
  <c r="I762" i="18"/>
  <c r="I763" i="18"/>
  <c r="I764" i="18"/>
  <c r="I765" i="18"/>
  <c r="I766" i="18"/>
  <c r="I767" i="18"/>
  <c r="I768" i="18"/>
  <c r="I769" i="18"/>
  <c r="I770" i="18"/>
  <c r="I771" i="18"/>
  <c r="I772" i="18"/>
  <c r="I773" i="18"/>
  <c r="I774" i="18"/>
  <c r="I775" i="18"/>
  <c r="I776" i="18"/>
  <c r="I777" i="18"/>
  <c r="I778" i="18"/>
  <c r="I779" i="18"/>
  <c r="I780" i="18"/>
  <c r="I781" i="18"/>
  <c r="I782" i="18"/>
  <c r="I783" i="18"/>
  <c r="I784" i="18"/>
  <c r="I785" i="18"/>
  <c r="I786" i="18"/>
  <c r="I787" i="18"/>
  <c r="I788" i="18"/>
  <c r="I789" i="18"/>
  <c r="I790" i="18"/>
  <c r="I791" i="18"/>
  <c r="I792" i="18"/>
  <c r="I793" i="18"/>
  <c r="I794" i="18"/>
  <c r="I795" i="18"/>
  <c r="I796" i="18"/>
  <c r="I797" i="18"/>
  <c r="I798" i="18"/>
  <c r="I799" i="18"/>
  <c r="I800" i="18"/>
  <c r="I801" i="18"/>
  <c r="I802" i="18"/>
  <c r="I803" i="18"/>
  <c r="I804" i="18"/>
  <c r="I805" i="18"/>
  <c r="I806" i="18"/>
  <c r="I807" i="18"/>
  <c r="I808" i="18"/>
  <c r="I809" i="18"/>
  <c r="I810" i="18"/>
  <c r="I811" i="18"/>
  <c r="I812" i="18"/>
  <c r="I813" i="18"/>
  <c r="I814" i="18"/>
  <c r="I815" i="18"/>
  <c r="I816" i="18"/>
  <c r="I817" i="18"/>
  <c r="I818" i="18"/>
  <c r="I819" i="18"/>
  <c r="I820" i="18"/>
  <c r="G823" i="18"/>
  <c r="H823" i="18"/>
  <c r="G848" i="18"/>
  <c r="I848" i="18" s="1"/>
  <c r="I850" i="18"/>
  <c r="I851" i="18"/>
  <c r="I852" i="18"/>
  <c r="I853" i="18"/>
  <c r="I854" i="18"/>
  <c r="I855" i="18"/>
  <c r="I856" i="18"/>
  <c r="I857" i="18"/>
  <c r="I858" i="18"/>
  <c r="I859" i="18"/>
  <c r="I860" i="18"/>
  <c r="I861" i="18"/>
  <c r="I862" i="18"/>
  <c r="I863" i="18"/>
  <c r="I864" i="18"/>
  <c r="I865" i="18"/>
  <c r="I866" i="18"/>
  <c r="I867" i="18"/>
  <c r="I868" i="18"/>
  <c r="I869" i="18"/>
  <c r="I870" i="18"/>
  <c r="I871" i="18"/>
  <c r="I872" i="18"/>
  <c r="I873" i="18"/>
  <c r="I874" i="18"/>
  <c r="I875" i="18"/>
  <c r="I876" i="18"/>
  <c r="I877" i="18"/>
  <c r="I878" i="18"/>
  <c r="I879" i="18"/>
  <c r="I880" i="18"/>
  <c r="I881" i="18"/>
  <c r="I882" i="18"/>
  <c r="I883" i="18"/>
  <c r="I884" i="18"/>
  <c r="I885" i="18"/>
  <c r="I886" i="18"/>
  <c r="I887" i="18"/>
  <c r="I888" i="18"/>
  <c r="I889" i="18"/>
  <c r="I890" i="18"/>
  <c r="I891" i="18"/>
  <c r="I892" i="18"/>
  <c r="I893" i="18"/>
  <c r="I894" i="18"/>
  <c r="I895" i="18"/>
  <c r="I896" i="18"/>
  <c r="I897" i="18"/>
  <c r="I898" i="18"/>
  <c r="I899" i="18"/>
  <c r="I900" i="18"/>
  <c r="I901" i="18"/>
  <c r="I902" i="18"/>
  <c r="I903" i="18"/>
  <c r="I904" i="18"/>
  <c r="I905" i="18"/>
  <c r="I906" i="18"/>
  <c r="I907" i="18"/>
  <c r="I908" i="18"/>
  <c r="I909" i="18"/>
  <c r="I910" i="18"/>
  <c r="I911" i="18"/>
  <c r="I912" i="18"/>
  <c r="I913" i="18"/>
  <c r="I914" i="18"/>
  <c r="I915" i="18"/>
  <c r="I916" i="18"/>
  <c r="I917" i="18"/>
  <c r="I918" i="18"/>
  <c r="I919" i="18"/>
  <c r="I920" i="18"/>
  <c r="I921" i="18"/>
  <c r="I922" i="18"/>
  <c r="I923" i="18"/>
  <c r="I924" i="18"/>
  <c r="I925" i="18"/>
  <c r="I926" i="18"/>
  <c r="I927" i="18"/>
  <c r="I928" i="18"/>
  <c r="I929" i="18"/>
  <c r="I930" i="18"/>
  <c r="I931" i="18"/>
  <c r="I932" i="18"/>
  <c r="I933" i="18"/>
  <c r="I934" i="18"/>
  <c r="I935" i="18"/>
  <c r="I936" i="18"/>
  <c r="I937" i="18"/>
  <c r="I938" i="18"/>
  <c r="I939" i="18"/>
  <c r="I940" i="18"/>
  <c r="I941" i="18"/>
  <c r="I942" i="18"/>
  <c r="I943" i="18"/>
  <c r="I944" i="18"/>
  <c r="I945" i="18"/>
  <c r="I946" i="18"/>
  <c r="I947" i="18"/>
  <c r="I948" i="18"/>
  <c r="I949" i="18"/>
  <c r="I950" i="18"/>
  <c r="I951" i="18"/>
  <c r="I952" i="18"/>
  <c r="I953" i="18"/>
  <c r="I954" i="18"/>
  <c r="I955" i="18"/>
  <c r="I956" i="18"/>
  <c r="I957" i="18"/>
  <c r="I958" i="18"/>
  <c r="I959" i="18"/>
  <c r="I960" i="18"/>
  <c r="I961" i="18"/>
  <c r="I962" i="18"/>
  <c r="I963" i="18"/>
  <c r="I964" i="18"/>
  <c r="I965" i="18"/>
  <c r="I966" i="18"/>
  <c r="I967" i="18"/>
  <c r="I968" i="18"/>
  <c r="I969" i="18"/>
  <c r="I970" i="18"/>
  <c r="I971" i="18"/>
  <c r="I972" i="18"/>
  <c r="I973" i="18"/>
  <c r="I974" i="18"/>
  <c r="I975" i="18"/>
  <c r="I976" i="18"/>
  <c r="I977" i="18"/>
  <c r="I978" i="18"/>
  <c r="I979" i="18"/>
  <c r="I980" i="18"/>
  <c r="I981" i="18"/>
  <c r="I982" i="18"/>
  <c r="I983" i="18"/>
  <c r="I984" i="18"/>
  <c r="I985" i="18"/>
  <c r="I986" i="18"/>
  <c r="I987" i="18"/>
  <c r="I988" i="18"/>
  <c r="I989" i="18"/>
  <c r="I990" i="18"/>
  <c r="I991" i="18"/>
  <c r="I992" i="18"/>
  <c r="I993" i="18"/>
  <c r="I994" i="18"/>
  <c r="I995" i="18"/>
  <c r="I996" i="18"/>
  <c r="I997" i="18"/>
  <c r="I998" i="18"/>
  <c r="I999" i="18"/>
  <c r="I1000" i="18"/>
  <c r="I1001" i="18"/>
  <c r="I1002" i="18"/>
  <c r="I1003" i="18"/>
  <c r="I1004" i="18"/>
  <c r="I1005" i="18"/>
  <c r="I1006" i="18"/>
  <c r="I1007" i="18"/>
  <c r="I1008" i="18"/>
  <c r="I1009" i="18"/>
  <c r="I1010" i="18"/>
  <c r="I1011" i="18"/>
  <c r="I1012" i="18"/>
  <c r="I1013" i="18"/>
  <c r="I1014" i="18"/>
  <c r="I1015" i="18"/>
  <c r="I1016" i="18"/>
  <c r="I1017" i="18"/>
  <c r="I1018" i="18"/>
  <c r="I1019" i="18"/>
  <c r="I1020" i="18"/>
  <c r="I1021" i="18"/>
  <c r="I1022" i="18"/>
  <c r="I1023" i="18"/>
  <c r="I1024" i="18"/>
  <c r="I1025" i="18"/>
  <c r="I1026" i="18"/>
  <c r="I1027" i="18"/>
  <c r="I1028" i="18"/>
  <c r="I1029" i="18"/>
  <c r="I1030" i="18"/>
  <c r="I1031" i="18"/>
  <c r="I1032" i="18"/>
  <c r="I1033" i="18"/>
  <c r="I1034" i="18"/>
  <c r="I1035" i="18"/>
  <c r="I1036" i="18"/>
  <c r="I1037" i="18"/>
  <c r="G1057" i="18"/>
  <c r="I1059" i="18"/>
  <c r="I1060" i="18"/>
  <c r="I1061" i="18"/>
  <c r="I1062" i="18"/>
  <c r="I1063" i="18"/>
  <c r="G1064" i="18"/>
  <c r="I1066" i="18"/>
  <c r="I1067" i="18"/>
  <c r="I1068" i="18"/>
  <c r="I1069" i="18"/>
  <c r="I1070" i="18"/>
  <c r="I1071" i="18"/>
  <c r="I1072" i="18"/>
  <c r="I1073" i="18"/>
  <c r="I1074" i="18"/>
  <c r="I1075" i="18"/>
  <c r="I1076" i="18"/>
  <c r="I1077" i="18"/>
  <c r="I1078" i="18"/>
  <c r="I1079" i="18"/>
  <c r="I1080" i="18"/>
  <c r="I1081" i="18"/>
  <c r="I1082" i="18"/>
  <c r="I1083" i="18"/>
  <c r="I1084" i="18"/>
  <c r="I1085" i="18"/>
  <c r="I1086" i="18"/>
  <c r="I1087" i="18"/>
  <c r="I1088" i="18"/>
  <c r="I1089" i="18"/>
  <c r="G1090" i="18"/>
  <c r="H1090" i="18"/>
  <c r="G1100" i="18"/>
  <c r="I1100" i="18"/>
  <c r="J1119" i="18" s="1"/>
  <c r="J1124" i="18" s="1"/>
  <c r="H1101" i="18"/>
  <c r="G1281" i="18"/>
  <c r="I1281" i="18" s="1"/>
  <c r="I10" i="11"/>
  <c r="F15" i="11"/>
  <c r="F72" i="11" s="1"/>
  <c r="H15" i="11"/>
  <c r="H72" i="11" s="1"/>
  <c r="H71" i="11" s="1"/>
  <c r="I15"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F71" i="11"/>
  <c r="C17" i="2" s="1"/>
  <c r="C17" i="1" s="1"/>
  <c r="F17" i="3" l="1"/>
  <c r="I71" i="11"/>
  <c r="I72" i="11" s="1"/>
  <c r="G1101" i="18"/>
  <c r="I1090" i="18"/>
  <c r="I1057" i="18"/>
  <c r="I14" i="18"/>
  <c r="I1064" i="18"/>
  <c r="I282" i="18"/>
  <c r="I289" i="18"/>
  <c r="I823" i="18"/>
  <c r="I1101" i="18"/>
  <c r="I1282" i="18" s="1"/>
  <c r="I1283" i="18" s="1"/>
  <c r="G1282" i="18"/>
  <c r="G1283" i="18" l="1"/>
  <c r="C22" i="2"/>
  <c r="F17" i="1"/>
  <c r="I28" i="7" l="1"/>
  <c r="F10" i="2" s="1"/>
  <c r="D23" i="2"/>
  <c r="D21" i="2"/>
  <c r="D19" i="2"/>
  <c r="D17" i="2"/>
  <c r="D15" i="2"/>
  <c r="D11" i="2"/>
  <c r="H39" i="5"/>
  <c r="H45" i="5" s="1"/>
  <c r="F23" i="3"/>
  <c r="F21" i="3"/>
  <c r="G21" i="3" s="1"/>
  <c r="F20" i="3"/>
  <c r="F19" i="3"/>
  <c r="F18" i="3"/>
  <c r="F16" i="3"/>
  <c r="F15" i="3"/>
  <c r="F14" i="3"/>
  <c r="F13" i="3"/>
  <c r="F12" i="3"/>
  <c r="F11" i="3"/>
  <c r="F10" i="3"/>
  <c r="H65" i="5"/>
  <c r="H10" i="20"/>
  <c r="H11" i="20"/>
  <c r="H12" i="20"/>
  <c r="H13" i="20"/>
  <c r="H9" i="20"/>
  <c r="F14" i="20"/>
  <c r="H14" i="20" s="1"/>
  <c r="F27" i="8"/>
  <c r="E17" i="3"/>
  <c r="G17" i="3" s="1"/>
  <c r="H67" i="5" l="1"/>
  <c r="I29" i="7"/>
  <c r="F9" i="3"/>
  <c r="F24" i="3"/>
  <c r="F9" i="2" l="1"/>
  <c r="F9" i="1" s="1"/>
  <c r="G65" i="5"/>
  <c r="F65" i="5"/>
  <c r="I60" i="5"/>
  <c r="I59" i="5"/>
  <c r="I58" i="5"/>
  <c r="I57" i="5"/>
  <c r="I56" i="5"/>
  <c r="I55" i="5"/>
  <c r="I54" i="5"/>
  <c r="I53" i="5"/>
  <c r="I52" i="5"/>
  <c r="I51" i="5"/>
  <c r="I50" i="5"/>
  <c r="I49" i="5"/>
  <c r="G45" i="5"/>
  <c r="D9" i="2" s="1"/>
  <c r="F45" i="5"/>
  <c r="C9" i="2" s="1"/>
  <c r="C9" i="1" s="1"/>
  <c r="I44" i="5"/>
  <c r="I43" i="5"/>
  <c r="I42" i="5"/>
  <c r="I41" i="5"/>
  <c r="I40"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F67" i="5" l="1"/>
  <c r="H70" i="5" s="1"/>
  <c r="I65" i="5"/>
  <c r="G67" i="5"/>
  <c r="I45" i="5"/>
  <c r="E17" i="1"/>
  <c r="G17" i="1" s="1"/>
  <c r="I26" i="14"/>
  <c r="I67" i="5" l="1"/>
  <c r="E9" i="1"/>
  <c r="G9" i="1" s="1"/>
  <c r="E9" i="3"/>
  <c r="G9" i="3" s="1"/>
  <c r="H28" i="7" l="1"/>
  <c r="G28" i="7"/>
  <c r="J18" i="7"/>
  <c r="J17" i="7"/>
  <c r="J16" i="7"/>
  <c r="J15" i="7"/>
  <c r="H12" i="7"/>
  <c r="G12" i="7"/>
  <c r="J11" i="7"/>
  <c r="J10" i="7"/>
  <c r="J12" i="7" l="1"/>
  <c r="H29" i="7"/>
  <c r="J28" i="7"/>
  <c r="G29" i="7"/>
  <c r="G31" i="7" s="1"/>
  <c r="C10" i="2"/>
  <c r="F10" i="1"/>
  <c r="J29" i="7" l="1"/>
  <c r="E10" i="2"/>
  <c r="G10" i="2" s="1"/>
  <c r="E19" i="3"/>
  <c r="G19" i="3" s="1"/>
  <c r="D19" i="3"/>
  <c r="C19" i="3"/>
  <c r="E15" i="3"/>
  <c r="G15" i="3" s="1"/>
  <c r="D15" i="3"/>
  <c r="C15" i="3"/>
  <c r="E14" i="3"/>
  <c r="G14" i="3" s="1"/>
  <c r="C14" i="3"/>
  <c r="C12" i="3"/>
  <c r="E11" i="3"/>
  <c r="G11" i="3" s="1"/>
  <c r="C11" i="3"/>
  <c r="E10" i="3"/>
  <c r="G10" i="3" s="1"/>
  <c r="C10" i="3"/>
  <c r="C10" i="1" s="1"/>
  <c r="E10" i="1" s="1"/>
  <c r="G10" i="1" s="1"/>
  <c r="E23" i="3"/>
  <c r="G23" i="3" s="1"/>
  <c r="C23" i="3"/>
  <c r="C21" i="3"/>
  <c r="G37" i="9" l="1"/>
  <c r="F37" i="9"/>
  <c r="I36" i="9"/>
  <c r="I35" i="9"/>
  <c r="I34" i="9"/>
  <c r="I33" i="9"/>
  <c r="I32" i="9"/>
  <c r="I31" i="9"/>
  <c r="I30" i="9"/>
  <c r="I29" i="9"/>
  <c r="I28" i="9"/>
  <c r="I27" i="9"/>
  <c r="I26" i="9"/>
  <c r="I25" i="9"/>
  <c r="I24" i="9"/>
  <c r="I23" i="9"/>
  <c r="I22" i="9"/>
  <c r="I21" i="9"/>
  <c r="I20" i="9"/>
  <c r="I19" i="9"/>
  <c r="I18" i="9"/>
  <c r="I17" i="9"/>
  <c r="I16" i="9"/>
  <c r="I15" i="9"/>
  <c r="G11" i="9"/>
  <c r="D13" i="3" s="1"/>
  <c r="F11" i="9"/>
  <c r="C13" i="3" s="1"/>
  <c r="I10" i="9"/>
  <c r="I9" i="9"/>
  <c r="I8" i="9"/>
  <c r="F38" i="9" l="1"/>
  <c r="G38" i="9"/>
  <c r="I11" i="9"/>
  <c r="E13" i="3" s="1"/>
  <c r="G13" i="3" s="1"/>
  <c r="I37" i="9"/>
  <c r="C13" i="2"/>
  <c r="C13" i="1" s="1"/>
  <c r="D13" i="2"/>
  <c r="D24" i="2" s="1"/>
  <c r="D13" i="1" l="1"/>
  <c r="D24" i="1" s="1"/>
  <c r="I38" i="9"/>
  <c r="E13" i="1"/>
  <c r="G13" i="1" s="1"/>
  <c r="F52" i="10" l="1"/>
  <c r="G47" i="10"/>
  <c r="G52" i="10" s="1"/>
  <c r="F47" i="10"/>
  <c r="C15" i="2" s="1"/>
  <c r="C15" i="1" s="1"/>
  <c r="E15" i="1" s="1"/>
  <c r="G15" i="1" s="1"/>
  <c r="H31" i="10"/>
  <c r="H30" i="10"/>
  <c r="H29" i="10"/>
  <c r="H28" i="10"/>
  <c r="H27" i="10"/>
  <c r="H26" i="10"/>
  <c r="H25" i="10"/>
  <c r="H24" i="10"/>
  <c r="H23" i="10"/>
  <c r="H22" i="10"/>
  <c r="H21" i="10"/>
  <c r="H20" i="10"/>
  <c r="H19" i="10"/>
  <c r="H18" i="10"/>
  <c r="H17" i="10"/>
  <c r="H16" i="10"/>
  <c r="H15" i="10"/>
  <c r="H14" i="10"/>
  <c r="H13" i="10"/>
  <c r="H12" i="10"/>
  <c r="H11" i="10"/>
  <c r="H10" i="10"/>
  <c r="A10" i="10"/>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H9" i="10"/>
  <c r="H47" i="10" l="1"/>
  <c r="H52" i="10" s="1"/>
  <c r="G24" i="16"/>
  <c r="F24" i="16"/>
  <c r="C16" i="2" s="1"/>
  <c r="I23" i="16"/>
  <c r="I21" i="16"/>
  <c r="I20" i="16"/>
  <c r="I19" i="16"/>
  <c r="I17" i="16"/>
  <c r="I16" i="16"/>
  <c r="I15" i="16"/>
  <c r="G12" i="16"/>
  <c r="D16" i="3" s="1"/>
  <c r="F12" i="16"/>
  <c r="C16" i="3" s="1"/>
  <c r="I11" i="16"/>
  <c r="I12" i="16" s="1"/>
  <c r="E16" i="3" s="1"/>
  <c r="G16" i="3" s="1"/>
  <c r="C16" i="1" l="1"/>
  <c r="E16" i="1"/>
  <c r="G16" i="1" s="1"/>
  <c r="I24" i="16"/>
  <c r="I25" i="16" s="1"/>
  <c r="F25" i="16"/>
  <c r="G25" i="16"/>
  <c r="C22" i="1" l="1"/>
  <c r="E22" i="1" s="1"/>
  <c r="G22" i="1" s="1"/>
  <c r="E9" i="2" l="1"/>
  <c r="G9" i="2" s="1"/>
  <c r="E13" i="2"/>
  <c r="G13" i="2" s="1"/>
  <c r="E15" i="2"/>
  <c r="G15" i="2" s="1"/>
  <c r="E16" i="2"/>
  <c r="G16" i="2" s="1"/>
  <c r="E17" i="2"/>
  <c r="G17" i="2" s="1"/>
  <c r="E22" i="2"/>
  <c r="G22" i="2" s="1"/>
  <c r="G67" i="12"/>
  <c r="F67" i="12"/>
  <c r="H66" i="12"/>
  <c r="H65" i="12"/>
  <c r="H63" i="12"/>
  <c r="G62" i="12"/>
  <c r="F62" i="12"/>
  <c r="C18" i="2" s="1"/>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13" i="19"/>
  <c r="G23" i="19"/>
  <c r="H21" i="19"/>
  <c r="H20" i="19"/>
  <c r="H19" i="19"/>
  <c r="H18" i="19"/>
  <c r="H17" i="19"/>
  <c r="F16" i="19"/>
  <c r="H16" i="19" s="1"/>
  <c r="F15" i="19"/>
  <c r="H15" i="19" s="1"/>
  <c r="F14" i="19"/>
  <c r="H14" i="19" s="1"/>
  <c r="H12" i="19"/>
  <c r="H11" i="19"/>
  <c r="F10" i="19"/>
  <c r="H9" i="19"/>
  <c r="H62" i="12" l="1"/>
  <c r="E18" i="2"/>
  <c r="G18" i="2" s="1"/>
  <c r="H67" i="12"/>
  <c r="E18" i="3" s="1"/>
  <c r="G18" i="3" s="1"/>
  <c r="F68" i="12"/>
  <c r="C18" i="3"/>
  <c r="G68" i="12"/>
  <c r="D18" i="3"/>
  <c r="F23" i="19"/>
  <c r="H10" i="19"/>
  <c r="H23" i="19" s="1"/>
  <c r="F23" i="2" s="1"/>
  <c r="G23" i="2" s="1"/>
  <c r="C18" i="1" l="1"/>
  <c r="H68" i="12"/>
  <c r="E18" i="1"/>
  <c r="G18" i="1" s="1"/>
  <c r="G35" i="19"/>
  <c r="C12" i="2"/>
  <c r="I21" i="8"/>
  <c r="I20" i="8"/>
  <c r="I19" i="8"/>
  <c r="I18" i="8"/>
  <c r="I17" i="8"/>
  <c r="I16" i="8"/>
  <c r="I15" i="8"/>
  <c r="I12" i="8"/>
  <c r="E12" i="3" s="1"/>
  <c r="G12" i="3" s="1"/>
  <c r="G12" i="8"/>
  <c r="D12" i="3" s="1"/>
  <c r="I27" i="8" l="1"/>
  <c r="C12" i="1"/>
  <c r="E12" i="1" s="1"/>
  <c r="E12" i="2"/>
  <c r="C23" i="1"/>
  <c r="E23" i="2"/>
  <c r="G91" i="13"/>
  <c r="F91" i="13"/>
  <c r="C19" i="2" s="1"/>
  <c r="H89" i="13"/>
  <c r="H88" i="13"/>
  <c r="H87" i="13"/>
  <c r="H86" i="13"/>
  <c r="H85" i="13"/>
  <c r="H84" i="13"/>
  <c r="H83" i="13"/>
  <c r="H82" i="13"/>
  <c r="H81" i="13"/>
  <c r="H80" i="13"/>
  <c r="H79" i="13"/>
  <c r="H78" i="13"/>
  <c r="H77" i="13"/>
  <c r="H76" i="13"/>
  <c r="H75" i="13"/>
  <c r="H74" i="13"/>
  <c r="H73" i="13"/>
  <c r="H72" i="13"/>
  <c r="H71" i="13"/>
  <c r="H70" i="13"/>
  <c r="H69" i="13"/>
  <c r="H68" i="13"/>
  <c r="H67" i="13"/>
  <c r="H66" i="13"/>
  <c r="H65" i="13"/>
  <c r="H64" i="13"/>
  <c r="H63" i="13"/>
  <c r="H62" i="13"/>
  <c r="H61" i="13"/>
  <c r="H60" i="13"/>
  <c r="H59" i="13"/>
  <c r="H58" i="13"/>
  <c r="H57" i="13"/>
  <c r="H56" i="13"/>
  <c r="H55" i="13"/>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0" i="13"/>
  <c r="H9" i="13"/>
  <c r="C19" i="1" l="1"/>
  <c r="E19" i="1" s="1"/>
  <c r="G19" i="1" s="1"/>
  <c r="E19" i="2"/>
  <c r="G19" i="2" s="1"/>
  <c r="H91" i="13"/>
  <c r="E23" i="1"/>
  <c r="G23" i="1" s="1"/>
  <c r="G12" i="2"/>
  <c r="G12" i="1"/>
  <c r="G158" i="6"/>
  <c r="F158" i="6"/>
  <c r="C11" i="2" s="1"/>
  <c r="C11" i="1" s="1"/>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E11" i="1" l="1"/>
  <c r="G11" i="1" s="1"/>
  <c r="E11" i="2"/>
  <c r="G11" i="2" s="1"/>
  <c r="I158" i="6"/>
  <c r="I34" i="4"/>
  <c r="G34" i="4"/>
  <c r="F34" i="4"/>
  <c r="I24" i="4"/>
  <c r="G24" i="4"/>
  <c r="F24" i="4"/>
  <c r="I15" i="4"/>
  <c r="G15" i="4"/>
  <c r="F15" i="4"/>
  <c r="F35" i="4" l="1"/>
  <c r="C8" i="2" s="1"/>
  <c r="C8" i="1" s="1"/>
  <c r="E8" i="1" s="1"/>
  <c r="G8" i="1" s="1"/>
  <c r="G35" i="4"/>
  <c r="I35" i="4"/>
  <c r="G27" i="15"/>
  <c r="D14" i="3" s="1"/>
  <c r="F27" i="15"/>
  <c r="C14" i="2" s="1"/>
  <c r="H26" i="15"/>
  <c r="H25" i="15"/>
  <c r="H24" i="15"/>
  <c r="H23" i="15"/>
  <c r="H22" i="15"/>
  <c r="H21" i="15"/>
  <c r="H20" i="15"/>
  <c r="H19" i="15"/>
  <c r="H18" i="15"/>
  <c r="H17" i="15"/>
  <c r="H16" i="15"/>
  <c r="H15" i="15"/>
  <c r="H14" i="15"/>
  <c r="H13" i="15"/>
  <c r="H12" i="15"/>
  <c r="H11" i="15"/>
  <c r="H10" i="15"/>
  <c r="H9" i="15"/>
  <c r="H8" i="15"/>
  <c r="H7" i="15"/>
  <c r="E8" i="2" l="1"/>
  <c r="G8" i="2" s="1"/>
  <c r="C14" i="1"/>
  <c r="E14" i="1" s="1"/>
  <c r="G14" i="1" s="1"/>
  <c r="E14" i="2"/>
  <c r="G14" i="2" s="1"/>
  <c r="H27" i="15"/>
  <c r="G39" i="17"/>
  <c r="F39" i="17"/>
  <c r="C21" i="2" s="1"/>
  <c r="H38" i="17"/>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9" i="17"/>
  <c r="C21" i="1" l="1"/>
  <c r="E21" i="1" s="1"/>
  <c r="G21" i="1" s="1"/>
  <c r="E21" i="2"/>
  <c r="G21" i="2" s="1"/>
  <c r="H39" i="17"/>
  <c r="H91" i="14"/>
  <c r="G90" i="14"/>
  <c r="C20" i="3" s="1"/>
  <c r="C24" i="3" s="1"/>
  <c r="I69" i="14"/>
  <c r="I68" i="14"/>
  <c r="I67" i="14"/>
  <c r="I66" i="14"/>
  <c r="I65" i="14"/>
  <c r="I64" i="14"/>
  <c r="I63" i="14"/>
  <c r="I62" i="14"/>
  <c r="I61" i="14"/>
  <c r="I60" i="14"/>
  <c r="I59" i="14"/>
  <c r="I58" i="14"/>
  <c r="I57" i="14"/>
  <c r="I56" i="14"/>
  <c r="I55" i="14"/>
  <c r="I54" i="14"/>
  <c r="I53" i="14"/>
  <c r="I52" i="14"/>
  <c r="I51" i="14"/>
  <c r="I50" i="14"/>
  <c r="I49" i="14"/>
  <c r="I48" i="14"/>
  <c r="I47" i="14"/>
  <c r="I46" i="14"/>
  <c r="I45" i="14"/>
  <c r="I44" i="14"/>
  <c r="I43" i="14"/>
  <c r="I42" i="14"/>
  <c r="I41" i="14"/>
  <c r="I40" i="14"/>
  <c r="I39" i="14"/>
  <c r="I38" i="14"/>
  <c r="I37" i="14"/>
  <c r="I36" i="14"/>
  <c r="I35" i="14"/>
  <c r="I34" i="14"/>
  <c r="I33" i="14"/>
  <c r="I32" i="14"/>
  <c r="I31" i="14"/>
  <c r="I30" i="14"/>
  <c r="I29" i="14"/>
  <c r="I28" i="14"/>
  <c r="G26" i="14"/>
  <c r="F20" i="2"/>
  <c r="I90" i="14" l="1"/>
  <c r="I91" i="14"/>
  <c r="E20" i="3"/>
  <c r="G91" i="14"/>
  <c r="C20" i="2"/>
  <c r="C20" i="1" s="1"/>
  <c r="F20" i="1"/>
  <c r="F24" i="2"/>
  <c r="G20" i="3" l="1"/>
  <c r="E24" i="3"/>
  <c r="G24" i="3" s="1"/>
  <c r="E20" i="2"/>
  <c r="G20" i="2" s="1"/>
  <c r="G24" i="2" s="1"/>
  <c r="C24" i="2"/>
  <c r="C29" i="2" s="1"/>
  <c r="F24" i="1"/>
  <c r="E24" i="2" l="1"/>
  <c r="E20" i="1"/>
  <c r="C24" i="1"/>
  <c r="E24" i="1" l="1"/>
  <c r="G24" i="1" s="1"/>
  <c r="G20" i="1"/>
</calcChain>
</file>

<file path=xl/sharedStrings.xml><?xml version="1.0" encoding="utf-8"?>
<sst xmlns="http://schemas.openxmlformats.org/spreadsheetml/2006/main" count="5221" uniqueCount="1905">
  <si>
    <t>"H''</t>
  </si>
  <si>
    <t>COUNTY: NAKURU</t>
  </si>
  <si>
    <t xml:space="preserve"> DEPARTMENT: FINANCE AND ECONOMIC PLANNING</t>
  </si>
  <si>
    <t>PROGRESS REPORT ON SETTLEMENT OF RECURRENT AND DEVELOPMENT PENDING BILLS AS AT 30TH SEPTEMBER, 2024</t>
  </si>
  <si>
    <t>S/No.</t>
  </si>
  <si>
    <t>Supplier/Contractor Name</t>
  </si>
  <si>
    <t>LPO/LSO Conract No.</t>
  </si>
  <si>
    <t>Date of the LPO/LSO Conract No.</t>
  </si>
  <si>
    <t>Details of Work Performed</t>
  </si>
  <si>
    <t>Outstanding Pending Bill Amount as of 30th June, 2024 (Kshs.)</t>
  </si>
  <si>
    <t>Amount Paid  (Kshs.)</t>
  </si>
  <si>
    <t>Outstanding Pending Bill Amount as at 30th September 2024 (Kshs.)</t>
  </si>
  <si>
    <t>RECURRENT</t>
  </si>
  <si>
    <t>A</t>
  </si>
  <si>
    <t>B</t>
  </si>
  <si>
    <t>C=A-B</t>
  </si>
  <si>
    <t>ASUNDA MOTORS</t>
  </si>
  <si>
    <t>SERVICE FOR KBR 801U</t>
  </si>
  <si>
    <t>COMMISSIONER OF VAT</t>
  </si>
  <si>
    <t>2% Withholding Tax - KALEE LIMITED - FIN270623S7 /</t>
  </si>
  <si>
    <t>2% Withholding Tax - CAPABUIL LIMITED - FIN23670 /</t>
  </si>
  <si>
    <t>2% Withholding Tax - CAPABUIL LIMITED - FIN23671 /</t>
  </si>
  <si>
    <t>2% Withholding Tax - CAPABUIL LIMITED - FIN23672 /</t>
  </si>
  <si>
    <t>2% Withholding Tax - CAPABUIL LIMITED - FIN23673 /</t>
  </si>
  <si>
    <t>2% Withholding Tax - CAPABUIL LIMITED - FIN23674 /</t>
  </si>
  <si>
    <t>2% Withholding Tax - Marimaya Investments Limited - FIN270623S3 /</t>
  </si>
  <si>
    <t>Jossol Enterprises Limited</t>
  </si>
  <si>
    <t>BEIING PAYMENT FOR THE SUPPLY OF OFFICE GENERAL SUPPLY</t>
  </si>
  <si>
    <t>PRINT OPTIONS LIMITED</t>
  </si>
  <si>
    <t>28/03/2024</t>
  </si>
  <si>
    <t>SUPPLY OF ASSORTED ACCOUNTABLE DOCUMENTS.</t>
  </si>
  <si>
    <t>GOVERNMENT PRINTERS</t>
  </si>
  <si>
    <t>BEING PAYMENT TO GOVERNMENT PRINTERS FOR PURCHASE OF ASSORTED ACCOUNTING DOCUMENTS INCLUDING PERMIT TO MOVE CATTLE (300BKS) &amp; CERTIFICATE TO TRANSPORT (300 BKS) AS PER PROFORMA CRB 0001098  LPO NO. 51827</t>
  </si>
  <si>
    <t>ROYAL MEDIA SERVICES LTD</t>
  </si>
  <si>
    <t>27/02/2024</t>
  </si>
  <si>
    <t>PAYMENT FOR LIVE COVERAGE ON THE LAUNCH &amp; DISSEMINATION OF CIDP 2023-2027</t>
  </si>
  <si>
    <t>Blessed One Company Ltd</t>
  </si>
  <si>
    <t>BEING PAYMENT FOR SUPPLY AND DELIVERY OF OFFICE STATIONERY( ONE PIECE, TONER 26A AND THREE PIECES OF TONER 80A).</t>
  </si>
  <si>
    <t>INSTITUTE OF CERTIFIED PUBLIC ACCOU</t>
  </si>
  <si>
    <t>BEING THE PAYMENT OF ANNUAL SUBSCRIPTION FEES FOR ELIZABETH NGALA OF REG. NO 19642 FOR THE YEAR 2024</t>
  </si>
  <si>
    <t>AGRICULTURAL TRAINING CENTRE - NAKU</t>
  </si>
  <si>
    <t>22/07/2022</t>
  </si>
  <si>
    <t>FULL DAY CONFERENCE WORKSHOP ON CIDP</t>
  </si>
  <si>
    <t>NATION MEDIA GROUP LIMITED</t>
  </si>
  <si>
    <t>19/01/2024</t>
  </si>
  <si>
    <t>PAYMENT FOR HALF PAGE ADVERT ON CRSP 2024 &amp; MTEF BUDGET 24/25</t>
  </si>
  <si>
    <t>Taigon Enterprises Limited</t>
  </si>
  <si>
    <t>BEING PAYMENT FOR SUPPLY AND DELIVERY OF EXTERNAL HARD DISK 2TB 4 NO LPO NO 69388</t>
  </si>
  <si>
    <t>BEING PAYMENT TO BLESSED ONE LTD FOR THE SUPPLY OF EXECUTIVE WATER BASED INK PEN, TONER 80A, FELT MARKER PENS INV NO. 189, LPO NO. 69442</t>
  </si>
  <si>
    <t>ELZASS ENTERPRISES</t>
  </si>
  <si>
    <t>BEING PAYMENT TO ELZASS ENTERPRISES FOR THE SUPPLY AND DELIVERY OF BRANDED ENVELOPES A4, SHARP POINTED BIRO PENS, SPRING FILES, PRINTING PAPER INV NO. 051, LPO NO. 69401</t>
  </si>
  <si>
    <t>69446 69424 69417</t>
  </si>
  <si>
    <t>31/05/2024 30/05/2024 30/05/2024</t>
  </si>
  <si>
    <t>SUPPLY AND DELIVERY OF OFFICE STATIONERY</t>
  </si>
  <si>
    <t>BURAHA ZENONI LIMITED</t>
  </si>
  <si>
    <t>15/05/2024</t>
  </si>
  <si>
    <t>PAYMENT FOR A FULL DAY CONFERENCE FACILITY</t>
  </si>
  <si>
    <t>27/05/2024</t>
  </si>
  <si>
    <t>SANEL LOUNGE</t>
  </si>
  <si>
    <t>14/04/2024</t>
  </si>
  <si>
    <t>JOY BRIDGE INVESTMENT LTD</t>
  </si>
  <si>
    <t>22/05/2024</t>
  </si>
  <si>
    <t>SUPPLY AND DELIVERY OF A PRINTER</t>
  </si>
  <si>
    <t>SUPPLY AND DELIVERY OF 3 PRINTERS AND 1 WATER DISPENSER</t>
  </si>
  <si>
    <t>24/05/2024</t>
  </si>
  <si>
    <t>SUPPLY AND DELIVERY OF MICROWAVE AND WATER DISPENSER</t>
  </si>
  <si>
    <t>26/04/2024</t>
  </si>
  <si>
    <t>SUPPLY AND DELIVERY OF PRINTERS</t>
  </si>
  <si>
    <t>SAMCOM SUPPLIERS</t>
  </si>
  <si>
    <t>69448 69432 69433 69423</t>
  </si>
  <si>
    <t>27/05/2024 29/05/2024 30/05/2024</t>
  </si>
  <si>
    <t>DEVELOPMENT</t>
  </si>
  <si>
    <t>COLLECTION AFRICA LIMITED</t>
  </si>
  <si>
    <t>REVENUE DEBT COLLECTION MARCH 2022</t>
  </si>
  <si>
    <t>REVENUE DEBT COLLECTION JAN 2022</t>
  </si>
  <si>
    <t>REVENUE DEBT COLLECTION JUNE 2022</t>
  </si>
  <si>
    <t>COMMISSIONER OF INCOME TAX</t>
  </si>
  <si>
    <t>3% Withholding Tax - KORIMAM ENTERPRISES LIMITED - FINDEV2361203 /</t>
  </si>
  <si>
    <t>3% Withholding Tax - Dame Group Africa Limited - FINDEV27062302 /</t>
  </si>
  <si>
    <t>3% Withholding Tax - DAKUKI CONSTRUCTION COMPANY LTD - FINDEV236228 /</t>
  </si>
  <si>
    <t>3% Withholding Tax - MOURICE JUMAH OKUMU AND ASSOCIATES - FINDEV2211508 /</t>
  </si>
  <si>
    <t>3% Withholding Tax - SO MADIALO AND CO ADVOCATES - FINDEV2211511 /</t>
  </si>
  <si>
    <t>3% Withholding Tax - OBURA MBECHE AND COMPANY ADVOCATES - FINDEV2211505 /</t>
  </si>
  <si>
    <t>3% Withholding Tax - MUNENE CHEGE AND COMPANY ADVOCATES - FINDEV2211504 /</t>
  </si>
  <si>
    <t>3% Withholding Tax - MUKITE MUSANGI AND COMPANY ADVOCATES - FINDEV2211507 /</t>
  </si>
  <si>
    <t>2% Withholding Tax - Dame Group Africa Limited - FINDEV27062302 /</t>
  </si>
  <si>
    <t>DFIT RESEARCH &amp; CONSULTING LIMITED</t>
  </si>
  <si>
    <t>MAINTENANCE, SUPPORT AND UPGRADING OF IRCMS FOR THE PERIOD 1ST APRIL 2024 TO 30TH APRIL 2024</t>
  </si>
  <si>
    <t>HARVANAH ENTERPRISES</t>
  </si>
  <si>
    <t>PUBLICIZING OF THE 100% WAIVER OF PENALTIES ON OUTSTANDING PROPERTY TAX WITHIN THE 11 SUB COUNTIES</t>
  </si>
  <si>
    <t>RIVERBANK SOLUTIONS LTD</t>
  </si>
  <si>
    <t>ADMINISTRATIVE COST FOR EVENUE COLLECTION BETWEEN 01/07/2020 AND 30/09/2020</t>
  </si>
  <si>
    <t>GRAND TOTAL</t>
  </si>
  <si>
    <t>Signed by Accounting Officer:</t>
  </si>
  <si>
    <t>Signed:</t>
  </si>
  <si>
    <t>COUNTY GOVERNMENT OF NAKURU</t>
  </si>
  <si>
    <t xml:space="preserve"> DEPARTMENT OF INFRASTRUCTURE</t>
  </si>
  <si>
    <t>PROGRESS REPORT ON SETTLEMENT OF PENDING BILLS AS AT 30TH SEPTEMBER, 2024</t>
  </si>
  <si>
    <t>contract no</t>
  </si>
  <si>
    <t>LPO/LSO Contract No.</t>
  </si>
  <si>
    <t>Date of the LPO/LSO Contract No.</t>
  </si>
  <si>
    <t>Outstanding Pending Bill Amount as of 30TH SEPTEMBER 2024 (Kshs.)</t>
  </si>
  <si>
    <t>M/S BLESSED ONE COMPANY LTD</t>
  </si>
  <si>
    <t xml:space="preserve"> </t>
  </si>
  <si>
    <t>BEING PAYMENT FOR SUPPLY AND DELIVERY OF OFFICE STATIONARY IN THE DEPARTMENT OF ROADS, TRANSPORT AND PUBLIC WORKS</t>
  </si>
  <si>
    <t>M/S EM HECH INVESTMENTS LTD</t>
  </si>
  <si>
    <t xml:space="preserve">BEING PAYMENT FOR SUPPLY AND DELIVERY OF LAPTOPS AND MOBILE PHONES IN THE DEPARTMENT OF ROADS. </t>
  </si>
  <si>
    <t>M/S IMPROMPTU GLOBAL LTD</t>
  </si>
  <si>
    <t>SUPPLY AND DELIVERY OF REFLECTOR JACKETS FOR IMARISHA BARABARA PROGRAM</t>
  </si>
  <si>
    <t>M/S MANKUGI GENERAL SUPPLIES</t>
  </si>
  <si>
    <t>CGN/RTPW/Q/012/23-24</t>
  </si>
  <si>
    <t>LSO '09657/'09658</t>
  </si>
  <si>
    <t xml:space="preserve">BEING PAYMENT FOR MAINTENANCE AND SERVICING OF MOTOR VEHICLE </t>
  </si>
  <si>
    <t>M/S CODREYM CONTRACTORS AND SUPPLIES</t>
  </si>
  <si>
    <t>LSO '09659</t>
  </si>
  <si>
    <t>M/S INFINATE LOGIC BUSINESS SOLUTIONS LIMITED</t>
  </si>
  <si>
    <t>CGN/RTPW/Q/002/23-24</t>
  </si>
  <si>
    <t>LSO '09660/'09661</t>
  </si>
  <si>
    <t>THE STANDARD GROUP LIMITED</t>
  </si>
  <si>
    <t>NO PO</t>
  </si>
  <si>
    <t>BEING PAYMENT FOR SUPPLY AND DELIVERY OF NEWSPAPERS TO THE DEPARTMENT OF INFRASTRUCTURE FOR THE MONTH OF APRIL AND MAY 2024.</t>
  </si>
  <si>
    <t>M/S ARTHRIFT ENTERPRISES</t>
  </si>
  <si>
    <t>CGN/RTPW/Q/005/2023-2024</t>
  </si>
  <si>
    <t>LSO 09527</t>
  </si>
  <si>
    <t>BEING PAYMENT FOR THE PURCHASE OF TYRES, BATTERIES IN THE DEPARTMENT OF ROADS</t>
  </si>
  <si>
    <t>M/S AGRICULTURAL SOCIETY OF KENYA</t>
  </si>
  <si>
    <t>LSO '09676</t>
  </si>
  <si>
    <t>BEING PAYMENT FOR PROVISION OF PRE-SHOW TICKETS,DAILY TICKETS AND TRADE RENT CHARGES</t>
  </si>
  <si>
    <t>M/S MILELE RESORT</t>
  </si>
  <si>
    <t>CGN/FIN/FA/SER/006/2022-2025</t>
  </si>
  <si>
    <t>LSO '09674</t>
  </si>
  <si>
    <t xml:space="preserve">BEING PAYMENT FOR FULL DAY CONFERENCE ON 18/06/2024 TO 22/06/2024 FOR FIVE DAYS </t>
  </si>
  <si>
    <t>M/S FLYMAMA INVESTMENTS LIMITED</t>
  </si>
  <si>
    <t>DIRECT ORDER</t>
  </si>
  <si>
    <t>LPO 58491/58492/58493</t>
  </si>
  <si>
    <t>Being Payment For Supply And Delivery Of Cleaning Materials And Disinfectants In The Department Of Infrastructure.</t>
  </si>
  <si>
    <t>M/S ENGINEERS BOARD OF KENYA</t>
  </si>
  <si>
    <t>LSO'09548</t>
  </si>
  <si>
    <t xml:space="preserve">BEING PAYMENT FOR 5TH ENGINEERING PARTMENRSHIPS CONVENTION 2024 FOR FOUR MEMBERS SYMON KARIUKI, JOSEPH MURAYA, RODGERS MUGAMBI AND JUDY GACHENGO FROM 7TH-10TH MAY 2014. </t>
  </si>
  <si>
    <t>M/S LOSUNG SUPPLIERS LIMITED</t>
  </si>
  <si>
    <t>CGN/RTPW/Q/009/23-24</t>
  </si>
  <si>
    <t>LSO '09664/09666/'09668/</t>
  </si>
  <si>
    <t>BEING PAYMENT FOR MAINTENANCE AND SERVICING OF MOTOR VEHICLES</t>
  </si>
  <si>
    <t>M/S FLASH TIGER LIMITED</t>
  </si>
  <si>
    <t>CGN/R/Q/001/2023-2024</t>
  </si>
  <si>
    <t>LSO '09508</t>
  </si>
  <si>
    <t>BEING PAYMENT FOR INTERNET SERVICES FOR THE MONTH OF SEPTEMBER  AND OCTOBER 2023</t>
  </si>
  <si>
    <t>M/S SAFARICOM PLC</t>
  </si>
  <si>
    <t>LPO 58402</t>
  </si>
  <si>
    <t>BEING PAYMENT FOR SUPPLY OF 2NO. MOBILE PHONES</t>
  </si>
  <si>
    <t>LPO 58403</t>
  </si>
  <si>
    <t>SUB TOTAL RECURRENT PENDING BILLS</t>
  </si>
  <si>
    <t>M/S DANSUZ INVESTMENTS LTD</t>
  </si>
  <si>
    <t>CGN/RTPW/018/D/2016/2017</t>
  </si>
  <si>
    <t>DRAIN, CULVER CLEANING AND DRAIN REPAIR IN RHODA WARD NAKURU WEST SUB COUNTY</t>
  </si>
  <si>
    <t>M/S CHERURETS ENTERPRISES LTD</t>
  </si>
  <si>
    <t>CGN/RTPW/743/B/2019/2020</t>
  </si>
  <si>
    <t>17/6/2020</t>
  </si>
  <si>
    <t>PROPOSED CONSTRUCTION OF SOLIAT MASAITA BRIDGE IN NYOTA WARD</t>
  </si>
  <si>
    <t>M/S DAKES CONSTRUCTION CO. LTD</t>
  </si>
  <si>
    <t>CGN/RTPW/195/R/2016/2017</t>
  </si>
  <si>
    <t>PROPOSED ROUTINE MAINTENANCE AND SPOT IMPROVEMENT  OF ELEMENTAITA ACCESS ROADS IN MITI MINGI-KILO BRIDGE ROAD 1.5 KM</t>
  </si>
  <si>
    <t>M/S ELITE GREAT VENTURES</t>
  </si>
  <si>
    <t>CGN/RTPW/KRB/446/2020-2021</t>
  </si>
  <si>
    <t>BEING PAYMENT CERTIFICATE NO.2 FOR PROPOSED TARMACKING OF ELBURGON HOSPITAL ROAD IN ELBURGON WARD MOLO COUNTY.</t>
  </si>
  <si>
    <t xml:space="preserve">M/S RUTHWANG LIMITED </t>
  </si>
  <si>
    <t>TAXES</t>
  </si>
  <si>
    <t>BEING PAYMENT CERTIFICATE NO.2 FOR PROPOSED MAJOR DRAINAGE/CULVERTS WITH GRADING AND MURRAMING OF MUCHORWE ROADS TURI WARD MOLO SUB COUNTY</t>
  </si>
  <si>
    <t xml:space="preserve">M/S PEKIEN CONTRACTORS LIMITED </t>
  </si>
  <si>
    <t>BEING PAYMENT CERTIFICATE NO.2 FOR PROPOSED PART IMPROVEMENT OF BANITA CENTER-GICHAGI MARKET ROAD SOIN WARD RONGAI SUB COUNTY</t>
  </si>
  <si>
    <t>M/S MAJESTIC E.A CO. LTD</t>
  </si>
  <si>
    <t>GRADING AND MURRAMING OF THUGUNUI ROAD-EBURRU MBARUK WARD IN GILGIL SUB COUNTY</t>
  </si>
  <si>
    <t>M/S MYLES &amp; BILLY INVEST. LTD</t>
  </si>
  <si>
    <t>CGN/RTPW/185/R/2015/2016</t>
  </si>
  <si>
    <t>PROPOSED ROUTINE MAINTENANCE, GRADING AND MURRAMING OF HELLS GATE ACCESS ROAD IN HELLS GATE WARD IN NAIVASHA SUB COUNTY</t>
  </si>
  <si>
    <t>M/S COPY CATE ENTERPRISES</t>
  </si>
  <si>
    <t>CGN/RTPW/148/R/2016/2017</t>
  </si>
  <si>
    <t>PROPOSED SUPPLY AND DELIVERY OF ELECTRICAL MATERIALS FOR MAINTENANCE OF STREET LIGHTS IN NAKURU COUNTY.</t>
  </si>
  <si>
    <t>M/S NIKNASH INVESTMENT LTD</t>
  </si>
  <si>
    <t>CGN/ONT/RTPW/482/B/2020/2021/</t>
  </si>
  <si>
    <t>PROPOSED HIRE OF EQUIPMENT IN KABAZI WARD SUBUKIA SUB COUNTY</t>
  </si>
  <si>
    <t>M/S CHEKIBOR INVESTMENT LTD</t>
  </si>
  <si>
    <t>CGN/RTPW/103/2021/2022</t>
  </si>
  <si>
    <t>PROPOSED GRADING AND MURRAMING OF TETA CENTER JUU SHAMBA NDOVU ROAD IN KERINGET WARD</t>
  </si>
  <si>
    <t>M/S GITHIORO HIGHLAND CONTRACTORS LTD</t>
  </si>
  <si>
    <t>CGN/RTPW/ONT/010/2021-2022(B)</t>
  </si>
  <si>
    <t>BEING PAYMENT CERTIFICATE NO.1 FOR PROPOSED IMPROVEMENT/CULVERTING OF TEE TRADING CENTER TO GASHUMA TRADING CENTER AND MUNANDA-KIAMBOGO MUTHAITE ROAD ELEMEMNTAITA WARD GILGILG SUB COUNTY</t>
  </si>
  <si>
    <t>SILVERSCOPE LIMITED</t>
  </si>
  <si>
    <t>PROPOSED TARMACKING OF SALGAA SHOPPING CENTRE ACCESS ROADS MOSOP WARD RONGAI SUB COUNTY</t>
  </si>
  <si>
    <t>M/S OLENGURUONE BIDII TRADERS LTD</t>
  </si>
  <si>
    <t>CGN/RTPW/105/2021/2022</t>
  </si>
  <si>
    <t>BEING PAYMENT FOR CERTIFICATE NO.1 FOR PROPOSED GRADING AND MURRAMING OF CHEPTUECH-KABUNGUNOT CHEPTEBES ROAD KIPTAGITCH WARD KURESOI SOUTH SUB COUNTY</t>
  </si>
  <si>
    <t>M/S PETRO OIL KENYA LTD</t>
  </si>
  <si>
    <t>BEING PAYMENT  FOR SUPPLY OF FUEL FOR VEHICLES AND PLANT MACHINES TO THE DEPARTMENT OF ROADS.LPO NO.58272 NAKURU COUNTY</t>
  </si>
  <si>
    <t>M/S WAKI DRIVEWAY CONTRACTORS LTD</t>
  </si>
  <si>
    <t>BEING PAYMENT CERTIFICATE NO.1 FOR PROPOSED IMPROVEMENT (PART) TO BITUMEN STANDARD OF THE EXISTING HESHIMA ROAD KIAMAINA WARD BAHATI SUB COUNTY</t>
  </si>
  <si>
    <t>CLASS-ASSURANCE GENERAL AGENCIES</t>
  </si>
  <si>
    <t>BEING PAYMENT FOR SUPPLY AND MAINTENACE OF STREETLIGHTS IN NAKURU EAST WARD NAKURU EAST SUB COUNTY</t>
  </si>
  <si>
    <t>LEAGEO GENERAL AGENCIES</t>
  </si>
  <si>
    <t>BEING PAYMENT FOR PROPOSED AUPPLY AND MAINTENACE OF STREETLIGHTS IN NAIVASHA SUB COUNTY</t>
  </si>
  <si>
    <t>MINESONS INVESTMENT LIMITED</t>
  </si>
  <si>
    <t>BEING PAYMENT FOR PROPOSED SUPPLY AND MAINTENCE OF STREETLIGHTS IN NAKURU COUNTY</t>
  </si>
  <si>
    <t>SWITCH GLOBAL KENYA LIMITED</t>
  </si>
  <si>
    <t>BEING PAYMENT FOR PROPOSED SUPPLY AND MAINTENANCE OF STREET LIGHTS IN NAKURU WEST SUB COUNTY</t>
  </si>
  <si>
    <t>DURHAS CONSTRUCTION AND SUPPLIES LI</t>
  </si>
  <si>
    <t>BEING PAYMENT FOR PROPOSED SUPPLY AND MAINTENACE OF STREETLIGHTS IN GILGIL SUB COUNTY</t>
  </si>
  <si>
    <t>CAJADA EAST AFRICA LIMITED</t>
  </si>
  <si>
    <t>BEING P[AYMENT FOR PROPOSED SUPPLY AND MAINTENACE OF STREETLIGHTS IN KURESOI SOUTH SUB COUNTY</t>
  </si>
  <si>
    <t>DAKES CONSTRUCTION COMPANY LIMITED</t>
  </si>
  <si>
    <t>BEING PAYMENT FOR PROPOSED SUPPLY AND MAINTENANCE OF STREETLIGHTS IN KURESOI NORTH SUB COUNTY</t>
  </si>
  <si>
    <t>DURHAS CONSTRUCTION AND SUPPLIES LTD</t>
  </si>
  <si>
    <t>BEING PAYMENT FOR SUPPLY AND DELIVERY OF 4235W BULB FOR MAINTAINING STREETLIGHTS NAKURU EAST WARD NAKURU EAST SUB COUNTY</t>
  </si>
  <si>
    <t>DAKUKI CONSTRUCTION COMPANY LTD</t>
  </si>
  <si>
    <t>BEING PAYMENT FOR SUPPLY AND DELIVERY OF 425W BULB FOR STREET MAINTENACE NJORO WARD NJORO SUB COUNTY</t>
  </si>
  <si>
    <t>GLOBAL PREMIER COMMODITIES LIMITED</t>
  </si>
  <si>
    <t>BEING PAYMENT FOR SUPPLY OF 400W BULB FOR STREELINGT MAINTENACE NAKURU EAST WARD NAKURU EAST SUB COUNTY</t>
  </si>
  <si>
    <t>WIMOS SOLUTIONS LIMITED</t>
  </si>
  <si>
    <t>BEING PAYMENT FOR SUPPLY AND DELIVERY OF 430W BULB FOR MAINTAINING STREETLIGHTS MOLO WARD MOLO SUB COUNTY</t>
  </si>
  <si>
    <t>BIGMANRYO LIMITED</t>
  </si>
  <si>
    <t>BEING PAYMENT FOR PROPOSED SUPPLY AND DELIVERY OF 4415WBULBS FOR MAINTENACE OF STREET LIGHTS HQ</t>
  </si>
  <si>
    <t>TUCSON (K) LIMITED</t>
  </si>
  <si>
    <t>BEING PAYMENT  FOR SUPPLY AND DELIVERY OF 410W BULBS FOR STREET MAINTENANCE IN NAKURU COUNTY SUBUKIA WARD SUBUKIA SUB COUNTY</t>
  </si>
  <si>
    <t>LUXUR ENTERPRISES LIMITED</t>
  </si>
  <si>
    <t>BEING PAYMENT FOR SUPPLY AND DELIVERY 414W BULBS FOR MAINTAINING STREET LIGHTS NAKURU EAST WARD NAKURU EAST SUB COUNTY</t>
  </si>
  <si>
    <t>MAJESTIC E.A COMPANY LIMITED</t>
  </si>
  <si>
    <t>BEING PAYMENT FOR SUPPLY AND DELIVERY OF 413W BULB FOR MAINTAINING STREETLIGHTS NAKURU WEST WARD NAKURU WEST SUB COUNTY</t>
  </si>
  <si>
    <t>BONCA INVESTMENT LIMITED</t>
  </si>
  <si>
    <t>BEING PAYMENT FOR SUPPLY AND DELIVERY OF 416W BULB FOR MAINTAING STREETLIGHTS NAIVASHA WARD NAIVASHA SUB COUNTY</t>
  </si>
  <si>
    <t>BEING PAYMENT FOR PROPOSED SUPPLY AND DELIVERY OF 417W BULB FOR MAINTAINING STREETLIGHTS NAKURU WEST WARD NAKURU WEST SUB COUNTY</t>
  </si>
  <si>
    <t>PAMJOS CO. LTD</t>
  </si>
  <si>
    <t>BEING PAYMENT FOR SUPPLY AND DELIVERY OF 418W BULBS IN MAINTAING STREET LIGHTS ANIVASHA WARD NAIVASHA SUB COUNTY</t>
  </si>
  <si>
    <t>BEING PAYMENT FOR PROPOSED SUPPLY AND DELIVERY OF 419W BULB  FOR MAINTAINING STEETLIGHTS NAKURU WEST WARD NAKURU WEST SUB COUNTY</t>
  </si>
  <si>
    <t>NAKULINK SERVICES LIMITED</t>
  </si>
  <si>
    <t>BEING PAYMENT FOR SUPPLY AND DELIVERY OF 421W BULBS FOR MAINTAINING STREETLIGHTS NAIVASHA WARD NAIVASHA SUB COUNTY</t>
  </si>
  <si>
    <t>AEREUS SOLUTION LIMITED</t>
  </si>
  <si>
    <t>BEING PAYMENT FOR SUPPLY AND DELIVERY OF 422W BULBS FOR STREETLIGHT MAINTENANCE NAIVASHA WARD NAIVASHA SUB COUNTY</t>
  </si>
  <si>
    <t>BEING PAYMENT FOR SUPPLY AND DELIVERY OF 412W BULBS FOR STREETLIGHT MAINTENANCE NAIVASHA WARD NAIVASHA SUB COUNTY</t>
  </si>
  <si>
    <t>BEING PAYMENT FOR PROPOSED SUPPLY AND DELIVERY OF 618W BULB FOR STREETLIHT MAINTENACE NAIVASHA WARD NAIVASHA SUB COUNTY</t>
  </si>
  <si>
    <t>BEING PAYMENT FOR SUPPLY AND DELIVERY OF 410W BULBS FOR STREET LIGHT MAINTENANCE IN NAKURU COUNTY NAKURU WEST WARD NAKURU WEST SUB COUNTY</t>
  </si>
  <si>
    <t>POPOTE VENTURES</t>
  </si>
  <si>
    <t>PROPOSED SUPPLY OF MURRAM IN LANETUMOJA WARD.</t>
  </si>
  <si>
    <t>QUALIT TRADING COMPANY LIMITED</t>
  </si>
  <si>
    <t>PAYMENT FOR CONSTRUCTION OF KAMUMO BRIDGE (GWA KARANI BRIDGE) IN WASEGES WARD</t>
  </si>
  <si>
    <t>MARIMAYA INVESTMENTS LIMITED</t>
  </si>
  <si>
    <t>PAYMENT FOR SUPPLY ,INSTALLATION OF 2NO.13M HIGHMAST FLOODLIGHTS AND MAINTENANCE OF STREETLIGHTS IN SOIN WARD</t>
  </si>
  <si>
    <t>KENZEL INVESTMENTS</t>
  </si>
  <si>
    <t>PAYMENT FOR SUPPLY ,INSTALLATION AND COMMISSIONING OF 2NO.13M LED HIGHMAST FLOODLIGHTS ACROSS BAHATI WARD</t>
  </si>
  <si>
    <t>DENKEN BUILDING AND CONSTRUCTION LIMITED</t>
  </si>
  <si>
    <t>PAYMENT FOR INSTALLATION OF FLOODLIGHTS THROUGH SOLARIZATION IN NJORO SUBCOUNTY</t>
  </si>
  <si>
    <t>FRACE VENTURES LIMITED</t>
  </si>
  <si>
    <t>PAYMENT FOR SUPPLY AND INSTALLATION OF 10NO.13M HIGHMAST FLOODLIGHT IN BARUT WARD</t>
  </si>
  <si>
    <t>ELITE GREAT VENTURES LIMITED</t>
  </si>
  <si>
    <t>PAYMENT FOR TARMACKING OF ELBURGON HOSPITAL ROAD IN ELBURGON WARD</t>
  </si>
  <si>
    <t>JIMSHAH AND SONS K LIMITED</t>
  </si>
  <si>
    <t>PAYMENT FOR ROUTINE MAINTENANCE AND SPOT IMPROVEMENT OF GACHARAGE -TEMYOTA SECONDARY -TEMYOTA DEB AND CONSTRUCTION OF BOSIRE ROAD BOX CULVERT IN NYOTA WARD</t>
  </si>
  <si>
    <t>PAYMENT FOR TARMACKING OF SALGAA SHOPPING CENTER ACCESS ROADS IN MOSOP WARD</t>
  </si>
  <si>
    <t>MASTERPRICE SUPPLIERS LIMITED</t>
  </si>
  <si>
    <t>PAYMENT FOR REHABILITATION OF MOLO TOWN ACCESS ROAD(INSTALLATION OF 1NO.30M HIGHMAST FLOODLIGHTS AT MOLO BUS STAGE AND BOLARDS IN MOLO WARD</t>
  </si>
  <si>
    <t>NAWAKI CONSTRUCTION CO LTD</t>
  </si>
  <si>
    <t>BEING PAYMENT FOR HIRE OF EQUIPMENTS FOR ROAD MAINTENANCE IN MENENGAI WARD RONGAI SUB COUNTY</t>
  </si>
  <si>
    <t>NJOWAIWA LIMITED</t>
  </si>
  <si>
    <t>PAYMENT FOR INSTALLATION ,TESTING AND COMMISSIONING OF 5NO.13M HIGHMAST FLOODLIGHTS AND MAINTENANCE OF STREETLIGHTS IN NAKURU EAST WARD</t>
  </si>
  <si>
    <t>STIRRUP COMMERCIALS LIMITED</t>
  </si>
  <si>
    <t>PAYMENT FOR REHABILITATION OF ROADS FOR LEVELLING OF MULWANG ROAD IN SOIN WARD</t>
  </si>
  <si>
    <t>SYTAN INVESTMENTS LIMITED</t>
  </si>
  <si>
    <t>PAYMENT FOR REHABILITATION OF SHABAB AND MAIN STAGE IN BIASHARA WARD</t>
  </si>
  <si>
    <t>BFC ENTERPRISES LIMITED</t>
  </si>
  <si>
    <t>PAYMENT FOR MURRAMING AND COMPACTION OF MCHANGANYIKO ACCESS ROAD IN KIAMAINA WARD</t>
  </si>
  <si>
    <t>POPOTE VENTURES LIMITED</t>
  </si>
  <si>
    <t>PAYMENT FOR THE SUPPLY OF MURRAM TO LAKEVIEW ,SOLAI,MAAI MAHIU ,VIWANDANI AND BIASHARA WARD</t>
  </si>
  <si>
    <t>PAYMENT FOR GRADING,GRAVELLING AND MURRAMING OF LUMUMBA ROAD IN TINET WARD</t>
  </si>
  <si>
    <t xml:space="preserve"> SUB TOTAL</t>
  </si>
  <si>
    <t>COUNTY-NAKURU</t>
  </si>
  <si>
    <t xml:space="preserve"> DEPARTMENT: PUBLIC SERVICE, DEVOLUTION, CITIZEN ENGAGEMENT, DISASTER MANAEGEMENT &amp; HUMANITARIAN ASSISTANCE</t>
  </si>
  <si>
    <t>PROGRESS REPORT ON SETTLEMENT OF PENDING BILLS AS AT 30 SEPT, 2024</t>
  </si>
  <si>
    <t xml:space="preserve">Recurrent outstanding Pending Bills </t>
  </si>
  <si>
    <t>Outstanding Pending Bill Amount as of 30TH SEPT  2024 (Kshs.)</t>
  </si>
  <si>
    <t>THE ALPS HOTEL</t>
  </si>
  <si>
    <t>CONFERENCE FACILITIES</t>
  </si>
  <si>
    <t>INFINATE LOGIC</t>
  </si>
  <si>
    <t>5760/3549</t>
  </si>
  <si>
    <t>MAINTAINANCE OF M/VEHICLES</t>
  </si>
  <si>
    <t>POE BOY COMPANY LIMITED</t>
  </si>
  <si>
    <t>31/10/2022</t>
  </si>
  <si>
    <t>MAINTAINANCE OF M/VEHICLES 32CG 035A</t>
  </si>
  <si>
    <t>KINGS &amp; QUEENS SUPPLIES</t>
  </si>
  <si>
    <t>57311-57315</t>
  </si>
  <si>
    <t>27.03.23</t>
  </si>
  <si>
    <t>SUPPLY OF STATIONARIES</t>
  </si>
  <si>
    <t>LAKE NAIVASHA CRESCENT CAMP</t>
  </si>
  <si>
    <t>ALPS HOTEL NAKURU</t>
  </si>
  <si>
    <t>24/10/2022</t>
  </si>
  <si>
    <t>23/2/2023</t>
  </si>
  <si>
    <t>THE NEST BOUTIQUE HOTEL NAIVASHA</t>
  </si>
  <si>
    <t>17/01/2022</t>
  </si>
  <si>
    <t>27/01/2022</t>
  </si>
  <si>
    <t>16/01/2023</t>
  </si>
  <si>
    <t>HYLISE HOTEL NAIVASHA</t>
  </si>
  <si>
    <t>AGRICULTURE TRAINING CENTRE</t>
  </si>
  <si>
    <t xml:space="preserve">EAGLE PALACE </t>
  </si>
  <si>
    <t>19/12/2022</t>
  </si>
  <si>
    <t>HYLISE HOTEL</t>
  </si>
  <si>
    <t>27/10/2021</t>
  </si>
  <si>
    <t>8926/8931/8936</t>
  </si>
  <si>
    <t>15/5/5023</t>
  </si>
  <si>
    <t>NATE-TECH TRADERS</t>
  </si>
  <si>
    <t>SUPPLY OF GOS</t>
  </si>
  <si>
    <t>NAKURU WATER SANITATION SERVICES COMPANY LIMITED</t>
  </si>
  <si>
    <t>29.04.2024</t>
  </si>
  <si>
    <t>UTILITY SERVICES</t>
  </si>
  <si>
    <t>DORSHAQ LIMITED</t>
  </si>
  <si>
    <t>SUPPLY OF MOTOR VEHICLES TYRES</t>
  </si>
  <si>
    <t>INFINATE LOGIC BUSINESS SOLUTIONS LIMITED</t>
  </si>
  <si>
    <t>09937</t>
  </si>
  <si>
    <t>20/06/2024</t>
  </si>
  <si>
    <t>NAIVASHA WATER  SEWERAGE AND SANITATION COMPANY</t>
  </si>
  <si>
    <t>09947/09948/09946</t>
  </si>
  <si>
    <t>25/04/2024</t>
  </si>
  <si>
    <t>RENTOKIL INITIAL</t>
  </si>
  <si>
    <t>18/06/2024</t>
  </si>
  <si>
    <t>SANITARY SERVICES</t>
  </si>
  <si>
    <t>13/5/2024</t>
  </si>
  <si>
    <t>13/05/2024</t>
  </si>
  <si>
    <t>28/09/2023</t>
  </si>
  <si>
    <t>SUPPLY OF DONATIONS</t>
  </si>
  <si>
    <t>MILELE RESORT NAKURU</t>
  </si>
  <si>
    <t>CONFERENCE SERVICES</t>
  </si>
  <si>
    <t>HOTEL WATERBUCK LIMITED</t>
  </si>
  <si>
    <t>09999</t>
  </si>
  <si>
    <t>WORKSMAN INTERNATIONAL CO. LTD</t>
  </si>
  <si>
    <t>30/05/2024</t>
  </si>
  <si>
    <t>SUPPLY OF DONATION ITEMS</t>
  </si>
  <si>
    <t>28/05/2024</t>
  </si>
  <si>
    <t>2021/2022</t>
  </si>
  <si>
    <t>AGRICULTURAL TRAINING CENTRE - NAKURU</t>
  </si>
  <si>
    <t>WANGARIRA SMART ESTABLISHMENT</t>
  </si>
  <si>
    <t>SUB TOTAL</t>
  </si>
  <si>
    <t>Development Pending Bills</t>
  </si>
  <si>
    <t>FAIRDEAL FURNITURE</t>
  </si>
  <si>
    <t>Insert additional Departments</t>
  </si>
  <si>
    <t>Prepare separate reports for recurrent and development expenditure pending bills</t>
  </si>
  <si>
    <t>Signed:…………………………………………..</t>
  </si>
  <si>
    <t>Dr.Charles Koech</t>
  </si>
  <si>
    <t>COUNTY         NAKURU</t>
  </si>
  <si>
    <t xml:space="preserve"> DEPARTMENT: ……………………MUNICIPALITY OF NAIVASHA…………………………</t>
  </si>
  <si>
    <t>PROGRESS REPORT ON SETTLEMENT OF PENDING BILLS AS AT 30TH SEPTEMBER , 2024</t>
  </si>
  <si>
    <t>Outstanding Pending Bill Amount as of 30th September, 2024 (Kshs.)</t>
  </si>
  <si>
    <t>Top Cliff Lodge</t>
  </si>
  <si>
    <t>29/09/2022</t>
  </si>
  <si>
    <t>full day conference facility for 6 pax at kshs 3000 and hire of projector on 3rd 4th 5th 6th and 7th october 2022 during cidp 2023/2027 preparation conference</t>
  </si>
  <si>
    <t xml:space="preserve">COSMIC BUTTERFLY </t>
  </si>
  <si>
    <t>0001</t>
  </si>
  <si>
    <t>20/12/2022</t>
  </si>
  <si>
    <t>Supply and Delivery of Catering and Event Facilities for Governor's Christmas Tree Celebrations Held on 22/12/2022 at Municipal Park Naivasha</t>
  </si>
  <si>
    <t>DANIEL MBOGO NDIRITU</t>
  </si>
  <si>
    <t>11/06/2023 - 14/06/2023 .</t>
  </si>
  <si>
    <t>BEING NIGHTOUT ALLOWANCES WHILE ON OFFICIAL DUTY ON PERFOMANCE CONTRACTING AT ALPS HOTEL NAKURU FROM 11/06/2023 TO 14/06/2023 .</t>
  </si>
  <si>
    <t>DANIEL NDUNGU NJOGU</t>
  </si>
  <si>
    <t xml:space="preserve">MARY KAGONYA </t>
  </si>
  <si>
    <t>LORNA MUBICHI</t>
  </si>
  <si>
    <t>JESSE LANGAT</t>
  </si>
  <si>
    <t>KENYA  REVENUE AUTHORITY</t>
  </si>
  <si>
    <t>30/06/2023</t>
  </si>
  <si>
    <t>2% witholding tax  from SAFARICOM LIMITED</t>
  </si>
  <si>
    <t>2% witholding tax  from VIVO ENERGY LIMITED</t>
  </si>
  <si>
    <t>2% witholding tax  from JOSSOL LIMITED</t>
  </si>
  <si>
    <t>2% witholding tax  from NATIONAL OIL</t>
  </si>
  <si>
    <t>2% witholding tax  from KENYA SCHOOL OF GOVERNMENT</t>
  </si>
  <si>
    <t>2% witholding tax  from GREAT RIFT MERCHANT LIMITED</t>
  </si>
  <si>
    <t>2% witholding tax  from STANDARD GROUP LIMITED</t>
  </si>
  <si>
    <t>Em Hech Investments Limited</t>
  </si>
  <si>
    <t>BEING PAYMENT FOR THE REPAIR AND MAINTENANCE OF ABLUTION FACILITIES AND OFFICES AT NAIVASHA MUNICIPAL BOARD HQ AND NAIVASHA MUNICIPAL PARK</t>
  </si>
  <si>
    <t>Nimkim Ventures</t>
  </si>
  <si>
    <t>BEING PAYMENT FOR THE SUPPLY AND DELIVERY OF 6 MOBILE PHONES</t>
  </si>
  <si>
    <t>Panari Investments Ltd T/A The Panari Resort</t>
  </si>
  <si>
    <t>BEING PAYMENT FOR THE PROVISION OF FULL DAY CONFERENCE FACILITY DURING WORKSHOP ON PREPARATION OF INTEGRATED DEVELOPMENT PLAN (IDEP)</t>
  </si>
  <si>
    <t>BEING PAYMENT FOR THE SUPPLY AND DELIVERY OF ASSORTED PRINTING AND BRANDING ITEMS</t>
  </si>
  <si>
    <t>Hotel Hylise Limited</t>
  </si>
  <si>
    <t>13.05.24</t>
  </si>
  <si>
    <t>BEING PAYMENT FOR THE PROVISION OF CONFERENCE FACILITY FOR NAIVASHA MUNICIPAL BOARD DURING REVIEW OF INTEGRATED DEVELOPMENT PLAN (IDEP) FROM 13TH TO 17TH MAY 2024</t>
  </si>
  <si>
    <t>GLOBO POINT VENTURES</t>
  </si>
  <si>
    <t>27.05.24</t>
  </si>
  <si>
    <t>BEING PAYMENT FOR THE REPAIR AND MAINTENANCE OF MOTOR VEHICLE</t>
  </si>
  <si>
    <t>05971</t>
  </si>
  <si>
    <t>22.01.24</t>
  </si>
  <si>
    <t>BEING PAYMENT FOR THE PROVISION OF HALF DAY CONFERENCE FACILITY FOR FINANCE COMMITTEE ON 3RD JANUARY 2024</t>
  </si>
  <si>
    <t>05970</t>
  </si>
  <si>
    <t>23.08.23</t>
  </si>
  <si>
    <t>BEING PAYMENT FOR PROVISION OF FULL DAY CONFERENCE FACILITY DURING VALUE FOR MONEY ASSESSMENT BY THE WORLD BANK TEAM ON 25TH AUGUST 2023</t>
  </si>
  <si>
    <t>04.01.24</t>
  </si>
  <si>
    <t>05974</t>
  </si>
  <si>
    <t>18.03.24</t>
  </si>
  <si>
    <t>BEING PAYMENT FOR THE PROVISION OF FULL DAY CONFERENCE FACILITY DURING FULL BOARD MEETING ON 19TH MARCH 2023</t>
  </si>
  <si>
    <t>05969</t>
  </si>
  <si>
    <t>04.08.23</t>
  </si>
  <si>
    <t>BEING PAYMENT FOR PROVISION OF CONFERENCE FACILITY DURING CLOSURE MEETING OF THE BOARD BY NAIVASHA MUNICIPALITY BOARD MEMBERS ON 4TH AUGUST 2023</t>
  </si>
  <si>
    <t>PLANET EVENTS And CATERES LIMITED</t>
  </si>
  <si>
    <t>22.02.24</t>
  </si>
  <si>
    <t>BEING PAYMENT FOR THE SUPPLY AND DELIVERY OF ASSORTED REFRESHMENT DURING NAIVASHA MUNICIPAL PARK LAUNCH</t>
  </si>
  <si>
    <t>Total</t>
  </si>
  <si>
    <t xml:space="preserve"> DEPARTMENT: OFFICE OF THE COUNTY ATTORNEY</t>
  </si>
  <si>
    <t>ODHIAMBO &amp; ODHIAMBO ADVOCATES</t>
  </si>
  <si>
    <t>LEGAL FEES</t>
  </si>
  <si>
    <t>MIRUGI KARIUKI &amp; COMPANY ADVOCATES</t>
  </si>
  <si>
    <t>A.N GEKE  &amp; COMPANY ADVOCATE</t>
  </si>
  <si>
    <t>RODI OREGE &amp;COMPANY ADVOCATES</t>
  </si>
  <si>
    <t>S.O MADIALO &amp; COMPANY ADVOCATES</t>
  </si>
  <si>
    <t>M.J. OKUMU &amp; COMPANY ADVOCATES</t>
  </si>
  <si>
    <t>MUSEMBI NDOLO &amp; COMPANY ADVOCATES</t>
  </si>
  <si>
    <t>GITHIRU&amp; COMPANY ADVOCATE</t>
  </si>
  <si>
    <t>MUNENE KIPLAGAT &amp; COMPANY ADVOCATES</t>
  </si>
  <si>
    <t>G.K MWAURA &amp; ASSOCIATES</t>
  </si>
  <si>
    <t>IKUA MWANGI &amp; COMPANY ADVOCATES</t>
  </si>
  <si>
    <t>MUGAMBI NGUTHARI</t>
  </si>
  <si>
    <t>NYANGACHA &amp; COMPANY ADVOCATES</t>
  </si>
  <si>
    <t>KONOSI &amp; COMPANY ADVOCATES</t>
  </si>
  <si>
    <t>LAWRENCE MWANGI &amp; COMPANY ADVOCATES</t>
  </si>
  <si>
    <t>ORINA &amp; COMPANY</t>
  </si>
  <si>
    <t>OBURA MBECHE AND COMPANY ADVOCATES</t>
  </si>
  <si>
    <t>PROF. M.N. WABWILE &amp; COMPANY ADVOCATES</t>
  </si>
  <si>
    <t>MUKITE MUSANGI &amp; COMPANY ADVOCATES</t>
  </si>
  <si>
    <t>MOMANYI GICHUKI &amp; COMPANY ADVOCATES</t>
  </si>
  <si>
    <t>COUNTY</t>
  </si>
  <si>
    <t xml:space="preserve"> DEPARTMENT: …………………OFFICE OF THE GOVERNOR</t>
  </si>
  <si>
    <t>FY 2021/2022</t>
  </si>
  <si>
    <t>PROMAX SUPPLIES</t>
  </si>
  <si>
    <t>BEING PAYMENT FOR THE SUPPLY OF TYRES</t>
  </si>
  <si>
    <t>DOUBLE E ENTERPRISES</t>
  </si>
  <si>
    <t>HIRE OF TENTS,CHAIRS,PA SYSTEM</t>
  </si>
  <si>
    <t>AUTOMATED INVESTMENT</t>
  </si>
  <si>
    <t>SUPPLY OF TENTS AND CHAIRS</t>
  </si>
  <si>
    <t>ALSWAFF TOURS</t>
  </si>
  <si>
    <t>BEING PAYMENT FOR AIRTICKETING SERVICES</t>
  </si>
  <si>
    <t>TONNER STORES</t>
  </si>
  <si>
    <t>SUPPLY OF FOODSTUFF FOR DONATIONS</t>
  </si>
  <si>
    <t>FY 2022/2023</t>
  </si>
  <si>
    <t>BHOGALS GARAGE LIMITED</t>
  </si>
  <si>
    <t>Being payment for offering garage services to the county</t>
  </si>
  <si>
    <t>Being payment for the supply of assorted stationary</t>
  </si>
  <si>
    <t>Poe Boy Services Limited</t>
  </si>
  <si>
    <t>Being payment for offering garage services</t>
  </si>
  <si>
    <t>Great Rift General Merchant Limited</t>
  </si>
  <si>
    <t>Being payment for office general supplies</t>
  </si>
  <si>
    <t>Being payment for adverts and awareness and publicity</t>
  </si>
  <si>
    <t>Being payment for the supply of dry food stuffs for donations</t>
  </si>
  <si>
    <t>Being payment for the supply of new ICT equipment</t>
  </si>
  <si>
    <t>VICTORY TRADING COMPANY</t>
  </si>
  <si>
    <t>Being payment for he supply and delivery of furniture</t>
  </si>
  <si>
    <t>POE BOY</t>
  </si>
  <si>
    <t>LOSUNG SUPPLIERS</t>
  </si>
  <si>
    <t>MUCROZ LIMITED</t>
  </si>
  <si>
    <t>SUPPLY OF FURNITURE TO EXECUTIVE OFFICE</t>
  </si>
  <si>
    <t>GREENSTEAD</t>
  </si>
  <si>
    <t xml:space="preserve"> DEPARTMENT: EDUCATION,ICT,E-GOVERNMENT AND PUBLIC COMMUNICATION</t>
  </si>
  <si>
    <t>NCG/RFQ/EVIE/1754/2019/2020</t>
  </si>
  <si>
    <t>BEING 1ST PAYMENT FOR THE CONSTRUCTION OF 1 NO CLASSROOM TEACHERS TOILET PUPILS TOILET AND WATERING POINT AT CHEMICHEMI PRIMARY ECD IN MURINDAT WARD GILIGIL SUB COUNTY</t>
  </si>
  <si>
    <t>M/S K. MACHARIA CONTRACTORS</t>
  </si>
  <si>
    <t>NKRCG/MOE-CHD-020-2015-2016</t>
  </si>
  <si>
    <t>NKRCG-MOE-CHD-020-2015-16</t>
  </si>
  <si>
    <t>BEING 2ND PAYMENT FOR PROPOSED CONSTRUCTION OF 1 NO ECD CLASSROOM AT MAJI MINGI IN MAU-NAROK WARD NJORO SUB COUNTY</t>
  </si>
  <si>
    <t>M/S SARWON CONSTRUCTION COMPANY</t>
  </si>
  <si>
    <t>CGN/MOE/025/EDU/2016/2017</t>
  </si>
  <si>
    <t>DEVELOPMENT TOTAL</t>
  </si>
  <si>
    <t>REPORT ON RECURRENT PENDING BILLS AS AT 30TH SEPTEMBER, 2024</t>
  </si>
  <si>
    <t>Outstanding Pending Bill Amount as at 30th June, 2024 (Kshs.)</t>
  </si>
  <si>
    <t>Outstanding Pending Bill Amount as at 30th September, 2024 (Kshs.)</t>
  </si>
  <si>
    <t>NATION MEDIA  GROUP LIMITED</t>
  </si>
  <si>
    <t>-</t>
  </si>
  <si>
    <t>FACILITATION OF AIRING OF NAKURU COUNTY DOCUMENTARY ON 16TH JULY, 2022</t>
  </si>
  <si>
    <t>M/S LIQUID TELECOMMUNICATIONS KENYA</t>
  </si>
  <si>
    <t>NCG/ONT/EVIE/003/2020/2021</t>
  </si>
  <si>
    <t xml:space="preserve">BEING PAYMENT FOR INTERNET CONNECTION AT THE COUNTY OFFICES DIGITAL CENTERS AND PUBLIC WIFI ACROSS THE COUNTY AS PER THE INVOICES </t>
  </si>
  <si>
    <t>M/S MFI DOCUMENT SOLUTIONS LTD</t>
  </si>
  <si>
    <t>17/1/2022</t>
  </si>
  <si>
    <t>PROPOSED MAINTENANCE OF PHOTOCOPIERS- KYOCERA FOR NAKURU COUNTY GOVERNMENT</t>
  </si>
  <si>
    <t>M/S KINGMARK SUPPLIES</t>
  </si>
  <si>
    <t xml:space="preserve">SUPPLY AND DELIVERY OF HEAVY DUTY GUMBOOTS, HEAVY DUTY GLOVES AND DUST COATS </t>
  </si>
  <si>
    <t>M/S BLESSED ONE COMPANY LIMITED</t>
  </si>
  <si>
    <t>BEING PAYMENT FOR THE SUPPLY AND DELIVERY OF STATIONERY FOR THE DIRECTORATE OF EDUCATION FOR USE IN BURSARY PREPARATION IN THE DEPARTMENT OF EDUCATION,ICT,E-GOVERNMENT AND PUBLIC COMMUNICATION.</t>
  </si>
  <si>
    <t>KINAMBA EVANS ENTERPRISES</t>
  </si>
  <si>
    <t>SUPPLY AND DELIVERY OF FUEL AND LUBRICANTS FOR THE DEPARTMENT OF EDUCATION,ICT,E-GOVERNMENT AND PUBLIC COMMUNICATION.</t>
  </si>
  <si>
    <t>BEING PAYMENT FOR THE PROVISION OF LUNCHEON  FOR 150 PAX @ 2000 PER PERSON FOR 1 DAY DURING LAUNCH OF BURSARY BY HER EXCELLENCY THE GOVERNOR</t>
  </si>
  <si>
    <t>COMMITTED  MOVERS LIMITED</t>
  </si>
  <si>
    <t>PLANET EVENTS AND CATERERS</t>
  </si>
  <si>
    <t>SUPPLY AND DELIVERY OF TENTS AND CHAIRS DURING THE LAUNCH OF THE BURSARY BY HER EXCELLENCY THE GOVERNOR</t>
  </si>
  <si>
    <t>NATION MEDIA GROUP</t>
  </si>
  <si>
    <t>BEING PAYMENT FOR TRAINING FEE FOR 3 PAX @ 116,000 FOR ONE ZIPPORAH WAMBUI,CATHERINE CHANGWONY AND LEONARD KIRUI WHILE ATTENDING NATION DIGITAL SUMMIT CONFERENCE HELD AT SAWELA LODGE,NAIVASHA FROM 21ST  FEBRUARY 2024 TO 23RD FEBRUARY 2024.</t>
  </si>
  <si>
    <t>M/S KIRGOT ENTERPRISES</t>
  </si>
  <si>
    <t>31/05/2024</t>
  </si>
  <si>
    <t>BEING PAYMENT FOR THE PROVISION OF SERVICE FOR 32CG 247A FOR THE DEPARTMENT OF EDUCATION AND ICT AS PER ATTACHED REQUISITION AND INVOICE.</t>
  </si>
  <si>
    <t>STANDARD GROUP</t>
  </si>
  <si>
    <t>BEING PAYMENT FOR THE SUPPLY AND DELIVERY OF NEWSPAPERS FOR THE PERIOD 1ST JULY 2023 TO 31ST SEPTEMBER 2023 AS PER THE ATTACHED INVOICES FOR THE DEPARTMENT OF EDUCATION,ICT AND E-GOVERNMENT FOR FINANCIAL YEAR 2023/2024</t>
  </si>
  <si>
    <t>M/S VIVO ENERGY KENYA LTD</t>
  </si>
  <si>
    <t>28/06/2024</t>
  </si>
  <si>
    <t>BEING PAYMENT FOR THE SUPPLY AND DELIVERY OF FUEL AND LUBRICANTS FOR THE DEPARTMENT OF EDUCATION AND ICT.</t>
  </si>
  <si>
    <t>M/S ESERIANI HOTEL</t>
  </si>
  <si>
    <t>BEING PAYMENT FOR PROVISION OF FULL BOARD CONFERENCE FACILITIES 35 PAX @ 4500 PER PERSON FOR 4 DAYS FROM 25TH TO 28TH JANUARY 2022.</t>
  </si>
  <si>
    <t>M/S NEGRIBS COMPANY LTD</t>
  </si>
  <si>
    <t>CGN/FIN/FA/GDS/002/2022-2025</t>
  </si>
  <si>
    <t>BEING PAYMENT FOR THE SUPPLY AND DELIVERY OF CLEANING MATERIALS AND DETERGENTS TO THE DEPARTMENT OF EDUCATION,ICT AND E-GOVERNMENT.</t>
  </si>
  <si>
    <t xml:space="preserve">M/S IORA ENTERPRISES </t>
  </si>
  <si>
    <t>OBED IN THE WILD</t>
  </si>
  <si>
    <t>24/02/2023</t>
  </si>
  <si>
    <t>ICT AUTHORITY</t>
  </si>
  <si>
    <t>16/04/2024</t>
  </si>
  <si>
    <t>BEING PAYMENT FOR CONFERENCE FEE FOR 4 DAYS FOR 3 PAX WHILE ATTENDING THE CONNECTED AFRICA SUMMIT 2024 CAS24 FROM 21ST TO 25TH APRIL 2024 AT UHURU GARDENS NAIROBI</t>
  </si>
  <si>
    <t>KENYA COMMERCIAL BANK LIMITED</t>
  </si>
  <si>
    <t>BEING PAYMENT FOR THE DEPARTMENT OF EDUCATION, ICT,E-GOVERNMENT &amp; PUBLIC COMMUNICATION CASUAL EMPLOYEES SALARY  FOR THE MONTH OF JUNE 2024 AS PER THE ATTACHED REQUISITION AND DOCUMENTATION.</t>
  </si>
  <si>
    <t>NATIONAL HOSPITAL INSURANCE FUND</t>
  </si>
  <si>
    <t>BEING AMOUNT DEDUCTED IN NHIF FOR THE DEPARTMENT OF EDUCATION, ICT,E-GOVERNMENT &amp; PUBLIC COMMUNICATION CASUAL EMPLOYEES SALARY FOR THE MONTH JUNE 2024 AS PER THE ATTACHED REQUISITION AND DOCUMENTATION.</t>
  </si>
  <si>
    <t>NATIONAL SOCIAL SECURITY FUND</t>
  </si>
  <si>
    <t>BEING AMOUNT DEDUCTED IN NSSF FOR THE DEPARTMENT OF EDUCATION, ICT,E-GOVERNMENT &amp; PUBLIC COMMUNICATION CASUAL EMPLOYEES SALARY FOR THE MONTH JUNE 2024 AS PER THE ATTACHED REQUISITION AND DOCUMENTATION.</t>
  </si>
  <si>
    <t>INCOME PAYE ACCOUNT</t>
  </si>
  <si>
    <t>BEING AMOUNT DEDUCTED IN 1.5% HOUSING LEVY FOR THE DEPARTMENT OF EDUCATION, ICT,E-GOVERNMENT &amp; PUBLIC COMMUNICATION CASUAL EMPLOYEES SALARY FOR THE MONTH JUNE 2024 AS PER THE ATTACHED REQUISITION AND DOCUMENTATION.</t>
  </si>
  <si>
    <t>Recurrent Total</t>
  </si>
  <si>
    <t>"H"</t>
  </si>
  <si>
    <t>COUNTY NAKURU</t>
  </si>
  <si>
    <t>DEPARTMENT: YOUTH,GENDER,SPORTS ,SOCIAL SERVICES AND INCLUSIVITY</t>
  </si>
  <si>
    <t>Outstanding Pending Bill Amount as of 1st July, 2024 (Kshs.)</t>
  </si>
  <si>
    <t>SUZYLINKS ENTERPRISE</t>
  </si>
  <si>
    <t>FY 2021/2021</t>
  </si>
  <si>
    <t>SUPPLY AND DELIVERY OF ITEMS INTERNATIONAL WOMENS DAY</t>
  </si>
  <si>
    <t>ARDENT LOGISTICS</t>
  </si>
  <si>
    <t>SUPPLY AND DELIVERY OF SPORTS EQUIPMENTS</t>
  </si>
  <si>
    <t>Marimaya Investments</t>
  </si>
  <si>
    <t>2022/23</t>
  </si>
  <si>
    <t>Supply and delivery of office stationeries- catridge</t>
  </si>
  <si>
    <t>Greatrift Gen. merchant</t>
  </si>
  <si>
    <t>Supply and delivery of office stationeries -tonners</t>
  </si>
  <si>
    <t>M/S  ARDENT LOGISTICS</t>
  </si>
  <si>
    <t>SUPPLY AND DELIVERY OF BRANDED POLO T-SHIRTS</t>
  </si>
  <si>
    <t>EXPLODE INVESTMENT LTD</t>
  </si>
  <si>
    <t>54664</t>
  </si>
  <si>
    <t>BEING PAYMENT FOR SUPPLY AND DELIVER OF YOUTH EMPOWERNMENT ITEMS</t>
  </si>
  <si>
    <t>EQUIZONE</t>
  </si>
  <si>
    <t>BEING PAYMENT FOR SUPPLY AND DELIVERY OF FRIDGE,CHILLER AND COFEE MAKER -YOUTH</t>
  </si>
  <si>
    <t>00780</t>
  </si>
  <si>
    <t>Air tickets</t>
  </si>
  <si>
    <t>CRATER ENTERPRISE AND SUPPLIES</t>
  </si>
  <si>
    <t>BEING PAYMENT FOR PROVISION OF
 CATERING SERVICES</t>
  </si>
  <si>
    <t>AQUA COMMUNICATIONS</t>
  </si>
  <si>
    <t xml:space="preserve">SUPPLY AND DELIVERY OF T-SHIRTS AND REFLECTOR JACKETS </t>
  </si>
  <si>
    <t>IMPROMPTU GLOBAL</t>
  </si>
  <si>
    <t>SUPPLY AND DELIVERY OF BRANDED MARKET UMBRELLAS</t>
  </si>
  <si>
    <t>MENENGAI DRILLING LTD</t>
  </si>
  <si>
    <t>PROVISION FOR SERVICE FOR LUNCH AND DISTRIBUTION OF SPORTS ITEM</t>
  </si>
  <si>
    <t>MARIMAYA INVESTMENTS</t>
  </si>
  <si>
    <t>BEING PAYMENT FOR SUPPLY AND DELIVERY OF STATIONERY</t>
  </si>
  <si>
    <t>GREATRIFT GENERAL MERCHANTS</t>
  </si>
  <si>
    <t>SUPPLY AND DELIVERY OF GAS COOKER WITH ELECRIC OVEN AND HEAVY DUTY BLENDER</t>
  </si>
  <si>
    <t>HOTEL HYLISE</t>
  </si>
  <si>
    <t>BEING PAYMENT FOR PROVISION OF CATERING SERVICES</t>
  </si>
  <si>
    <t>PATMAT BOOKSHOP LTD</t>
  </si>
  <si>
    <t>supply of printing services for the task force on fast tracking of ongoing flagship projects</t>
  </si>
  <si>
    <t>TRANS FIX LTD</t>
  </si>
  <si>
    <t xml:space="preserve">Supply of Sanitary services </t>
  </si>
  <si>
    <t>EAGLE PALACE HOTEL</t>
  </si>
  <si>
    <t>Catering services</t>
  </si>
  <si>
    <t>Director Traders</t>
  </si>
  <si>
    <t>being payment of repair &amp; maintenance of social Menengai hall</t>
  </si>
  <si>
    <t>Ardent logistics</t>
  </si>
  <si>
    <t>Supply and delivery of office stationeries -catriadge</t>
  </si>
  <si>
    <t>Repair &amp; maintenance of Menengai social hall</t>
  </si>
  <si>
    <t xml:space="preserve">Kithan Motors </t>
  </si>
  <si>
    <t>Supply of tyres for motorvehicle number GKA 954L</t>
  </si>
  <si>
    <t>Asunda Motors</t>
  </si>
  <si>
    <t>Repair of motor vehicle  number 32CG 017A</t>
  </si>
  <si>
    <t>Repair of motor vehicle  number  32CG 076A GREATWALL D/CAB</t>
  </si>
  <si>
    <t>Pakenda Suppliers</t>
  </si>
  <si>
    <t>Being payment for supply &amp; delivery of staff uniform</t>
  </si>
  <si>
    <t>Repair of motor vehicle  number GKA 954L- Toyota Hiance</t>
  </si>
  <si>
    <t>Fancy Affairs</t>
  </si>
  <si>
    <t>Being payment for supply &amp; delivery of 225/55R16 yana tyres</t>
  </si>
  <si>
    <t>Being payment for supply &amp; installation of burglar alarm at Menengai social hall</t>
  </si>
  <si>
    <t>KAGUA PRIME LTD</t>
  </si>
  <si>
    <t>Supply and delivery of office stationeries</t>
  </si>
  <si>
    <t>Being payment for supply &amp; installation of 2 grill metal doors</t>
  </si>
  <si>
    <t>Supply and delivery of office furniture</t>
  </si>
  <si>
    <t xml:space="preserve">being payment for reinforcement of 8no doors </t>
  </si>
  <si>
    <t xml:space="preserve"> Supply and delivery of orthopedic chair</t>
  </si>
  <si>
    <t>Supply and delivery of office lockable cabinet</t>
  </si>
  <si>
    <t>Supply and delivery of office executive desk</t>
  </si>
  <si>
    <t>Saramek ventures Ltd</t>
  </si>
  <si>
    <t>Being payment for supply &amp; installation of burglar alarm inclusive wiring</t>
  </si>
  <si>
    <t>Being payment for supply &amp; delivery of 2 burglar proof doors</t>
  </si>
  <si>
    <t>being payment for repair &amp; maintenance of menengai hall</t>
  </si>
  <si>
    <t>being payment for supply &amp; delivery of spare tyre &amp; chrome rim</t>
  </si>
  <si>
    <t>Supply and delivery of staff uniforms</t>
  </si>
  <si>
    <t>KIRGOT ENTERPRISES</t>
  </si>
  <si>
    <t>Supply and delivery of visitors chairs</t>
  </si>
  <si>
    <t>Being payment for supply &amp; delivery of steel lockable door complee with lock</t>
  </si>
  <si>
    <t>Being payment for paint works on 8no. Door metal</t>
  </si>
  <si>
    <t>Repair of motor vehicle  number 32CG 076A plus accessories</t>
  </si>
  <si>
    <t>Being payment for repair of motorvehicle services</t>
  </si>
  <si>
    <t>Being payment for supply &amp; delivery of 2 grill metal doors</t>
  </si>
  <si>
    <t>being payment for repair &amp; maintenance of building- hall</t>
  </si>
  <si>
    <t>catering services</t>
  </si>
  <si>
    <t>Supply and delivery of office furniture &amp; fittings</t>
  </si>
  <si>
    <t>Being payment for supply &amp; delivery of 2  metal lockable cabinet</t>
  </si>
  <si>
    <t>saramek ventures Ltd</t>
  </si>
  <si>
    <t>Supply of tyres for motorvehicle number32CG 077A</t>
  </si>
  <si>
    <t>SELINA NKATHA</t>
  </si>
  <si>
    <t>Being reimbursement for amounts spent during Mahujaa day 2022</t>
  </si>
  <si>
    <t xml:space="preserve">Being reimbursement for amounts spent during Governor's Christmas tree </t>
  </si>
  <si>
    <t>CHAMBAI SAFARI HOTEL</t>
  </si>
  <si>
    <t>Conference facility</t>
  </si>
  <si>
    <t>The Nest Boutique</t>
  </si>
  <si>
    <t>Eastern &amp; Souther Africa Management</t>
  </si>
  <si>
    <t>Training fees</t>
  </si>
  <si>
    <t>SOFIA TRAVELS &amp; CARGO</t>
  </si>
  <si>
    <t>SUZY LINKS ENTERPRISES</t>
  </si>
  <si>
    <t>being payment for supply of food items for Alms house-social services</t>
  </si>
  <si>
    <t xml:space="preserve">being payment for supply &amp; delivery of charcoal &amp; gas refill refill for Alms house-social </t>
  </si>
  <si>
    <t>being payment for supply &amp; delivery of sanitary items for Alms house-social services</t>
  </si>
  <si>
    <t>M/S SUZY LINKS ENTERPRISES</t>
  </si>
  <si>
    <t>SUPPLY AND DELIVERY OF SANITARY
 ITEMS FOR ALMS HOUSE</t>
  </si>
  <si>
    <t>M/S ALSWAF TOURS AND TRAVEL</t>
  </si>
  <si>
    <t>PAYMENT FOR AIRTICKET FOR CO YOUTH GENDER CULTURE SPORTS AND SOCIAL SERVICES</t>
  </si>
  <si>
    <t>M/S COMMITTED MOVERS LTD</t>
  </si>
  <si>
    <t>54658</t>
  </si>
  <si>
    <t>PAYMENT FOR SUPPLY OF FUEL AND LUBRICANTS</t>
  </si>
  <si>
    <t>M/S THE OLE-KEN HOTEL</t>
  </si>
  <si>
    <t>BEING PAYMENT FOR CATERING SERVICES</t>
  </si>
  <si>
    <t>M/S SUMAHO NISSI GREENER</t>
  </si>
  <si>
    <t>PAYMENT FOR SERVICE CHARTER DESIGN AND PRINTING</t>
  </si>
  <si>
    <t>M/S PROMAX GENERAL SUPPLIES LTD</t>
  </si>
  <si>
    <t>PAYMENT FOR SUPPLY AND DELIVERY OF CAR BATTERY</t>
  </si>
  <si>
    <t>M/S ARDENT LOGISTICS LIMITED</t>
  </si>
  <si>
    <t>54691</t>
  </si>
  <si>
    <t>PAYMENT FOR SUPPLY AND DELIVERY OF CHARCOAL AND GAS REFILL</t>
  </si>
  <si>
    <t>IDEAL DYNAMIC INVESTMENT LIMITED NAKURU</t>
  </si>
  <si>
    <t>665</t>
  </si>
  <si>
    <t>PAYMENT FOR CLEANING SERVICES AT MENENGAI SOCIAL HALL</t>
  </si>
  <si>
    <t>M/S FINO LIMITED</t>
  </si>
  <si>
    <t>PAYMENT FOR INSTALLATION OF FLUORESCENT LIGHTING AT THE CORRIDOR</t>
  </si>
  <si>
    <t>PAYMENT FOR WATER PUMB MACHINE REPAIRS AND GENERAL MAINTENANCE WORK</t>
  </si>
  <si>
    <t>PAYMENT FOR PLUMBING WORKS FOR WATER PLUMBING NACHIE,TAPS IN KITCHEN,LADIES CLOCKROOMSAT AND REMOVAL OF CARPET AT C.O OFFICE</t>
  </si>
  <si>
    <t>PAYMENT FOR SUPPLY AND DELIVERY OF GAS CYLINDER AND REFILL TO ALMS HOUSE</t>
  </si>
  <si>
    <t>PAYMENT FOR REPLACEMENT OF CLEARCARPET AND REPLACEMENT OF THREE WINDOWS</t>
  </si>
  <si>
    <t>01335</t>
  </si>
  <si>
    <t>2021/22</t>
  </si>
  <si>
    <t>PAYMENT FOR FACILITATION OF LUNCHES DURING RECEPTION OF NAKURU COUNTY ATHLETIC</t>
  </si>
  <si>
    <t xml:space="preserve">M/S WANGARIRA SMART ESTABLISHMENT </t>
  </si>
  <si>
    <t>BEING PAYMENT FOR SUPPLY AND DELIVERY OF 500 BUSINESS CARDS FOR CO YOUTH &amp; TALENTS</t>
  </si>
  <si>
    <t>MILELE RESORT</t>
  </si>
  <si>
    <t>PAYMENT FOR PROVISION OF CATERING SERVICES AND CONFERENCE FACILITIES</t>
  </si>
  <si>
    <t>M/S CRATER ENTERPRISES AND SUPPLIES LTD</t>
  </si>
  <si>
    <t>PAYMENT FOR SUPPLY AND DELIVERY OF SPORTS EQUIPMENT</t>
  </si>
  <si>
    <t>07226</t>
  </si>
  <si>
    <t>PAYMENT FOR AIRTICKET FOR EZEKIEL KURUI WHILE ATTENDING ATHLETICS IN SOUTH AFRICA</t>
  </si>
  <si>
    <t>M/S KENYA SCHOOL OF GOVERNMENT</t>
  </si>
  <si>
    <t>07231</t>
  </si>
  <si>
    <t>BEING PAYMENT FOR TUITION AND EXECUTIVE ACCOMODATION FOR C.O GENDER</t>
  </si>
  <si>
    <t>BEING PAYMENT OF FLOURESCENT LAMP INSTALLATION AND REPAIRS OF ELECTRICAL FAULT FOR LIGHTING AND DOOR SYSTEM</t>
  </si>
  <si>
    <t>BEING PAYMENT FOR ACQUISITION OF DOOR PLATES AND BUSINESS CARDS</t>
  </si>
  <si>
    <t>M/S FABRICHOUSE DECO N DESIGN</t>
  </si>
  <si>
    <t>PAYMENT FOR CURTAINS,SHEER AND CURTAIN ROD</t>
  </si>
  <si>
    <t>BEING PAYMENT FOR PLUMBING REPAIR WORK DONE IN ADMINISTRATION BLOCK IN DECEMBER 2022</t>
  </si>
  <si>
    <t>BEING PAYMENT FOR SUPPLY AND DELIVERY OF STAFF IDENTIFICATION CARDS</t>
  </si>
  <si>
    <t>MARK WAINAINA</t>
  </si>
  <si>
    <t>BEING PAYMENT OF COMMITTEE ALLOWANCE DURING ARTS DAY PLANNING COMMITTEE</t>
  </si>
  <si>
    <t>PAYMENT FOR SUPPLY AND DELIVERY OF 2 HONOR BOARDS AND 1 DOOR PLATE</t>
  </si>
  <si>
    <t>BEING PAYMENT FOR SUPPLY AND DELIVERY OF SELF INKING RUBBER STAMPS TO C.O GENDER OFFICE</t>
  </si>
  <si>
    <t>M/S CRATER ENTERPRISES</t>
  </si>
  <si>
    <t>01823</t>
  </si>
  <si>
    <t>PROVISION OF BRANDING SERVICES FOR SPORTS EQUIPMENT FOR THE 55 WARDS IN NAKURU COUNTY</t>
  </si>
  <si>
    <t>KENYA YOUTH INTERCOUNTY SPORTS ASSOCIATION</t>
  </si>
  <si>
    <t>2023/24</t>
  </si>
  <si>
    <t>BEING PAYMENT OF PARTICIPATION FEES FOR KYISA GAMES 9TH EDITION</t>
  </si>
  <si>
    <t>AMOGRACIA CONTRACTORS LTD</t>
  </si>
  <si>
    <t>BEING FOR SUPPLY AND DELIVERY OF YOUTH EMPOWERMENT ITEMS</t>
  </si>
  <si>
    <t>MACTON GENERAL SUPPLIES LTD</t>
  </si>
  <si>
    <t>BEING PAYMENT FOR SUPPLY AND DELIVERY OF GYM EQUIPMENTS FOR SHABAB WARD NAKURU WEST</t>
  </si>
  <si>
    <t>DIRECTOR TRADERS</t>
  </si>
  <si>
    <t>BING PAYMENT FOR SUPPLY AND DELIVERY OF FOOD ITEMS TO ALMS HOUSE</t>
  </si>
  <si>
    <t>BING PAYMENT FOR SUPPLY AND DELIVERY OF FOOD ITEMS TO YOUTH EMPOWERMENT CENTRE</t>
  </si>
  <si>
    <t>RIVARANCH LIMITED</t>
  </si>
  <si>
    <t>BEING PAYMENT FOR SUPPLY AND DELIVERY OF SPORTS KITS-KYSIA</t>
  </si>
  <si>
    <t>MURINCHAMBA INVESTMENTS LTD</t>
  </si>
  <si>
    <t>BEING PAYMENT FOR SUPPLY OF YOUTH EMPOWERMENT ITEMS</t>
  </si>
  <si>
    <t>KENYA SCHOOL OF GOVERNMENT</t>
  </si>
  <si>
    <t>BEING PAYMENT FOR SENIOR MANAGEMENT COURSE</t>
  </si>
  <si>
    <t>WILLPO SOLUTIONS LTD</t>
  </si>
  <si>
    <t>BEING PAYMENT FOR SUPPLY AND DELIVERY OF YOUTH EMPOWERMENT ITEMS</t>
  </si>
  <si>
    <t>CO-OPERATIVE BANK</t>
  </si>
  <si>
    <t>BEING PAYMENT OF ALLOWANCES TO ADMINISTRATION POLICE OFFICERS AT MENENGAI SOCIAL HALL</t>
  </si>
  <si>
    <t>EQUITY BANK</t>
  </si>
  <si>
    <t>KENYA COMMERCIAL BANK</t>
  </si>
  <si>
    <t>DEPARTMENT: PUBLIC SERVICE BOARD</t>
  </si>
  <si>
    <t>COMMISIONER OF DOMESTIC TAX</t>
  </si>
  <si>
    <t>DEDUCTED FROM DOUBLE E. SUPPLIES</t>
  </si>
  <si>
    <t>DEDUCTED FROM PRINIAS ENTERPRISES LIMITED</t>
  </si>
  <si>
    <t>14/05/2022</t>
  </si>
  <si>
    <t>DEDUCTED FROMPINECONE HOTEL KISUMU PHK LIMITED</t>
  </si>
  <si>
    <t>24/05/2022</t>
  </si>
  <si>
    <t>DEDUCTED FROM ACK IMANI GUEST HOUSE AND CONFERENCE CENTRE</t>
  </si>
  <si>
    <t>14/07/2022</t>
  </si>
  <si>
    <t>15/03/2023</t>
  </si>
  <si>
    <t>DEDUCTED FROM KENYA SCHOOL OF GOVERNMENT EMBU</t>
  </si>
  <si>
    <t>17/03/2022</t>
  </si>
  <si>
    <t xml:space="preserve"> DEDUCTED FROM KENYA SCHOOL OF GOVERNMENT MOMBASA</t>
  </si>
  <si>
    <t>26/05/2022</t>
  </si>
  <si>
    <t>DEDUCTED FROM CHAMBAI SAFARI HOTEL</t>
  </si>
  <si>
    <t>DEDUCTED FROM KENYA ASSOCIATION OF RECORDS MANAGEMENT AND ARCHIVISTS</t>
  </si>
  <si>
    <t>DEDUCTED FROM THE STANDARD GROUP LIMITED</t>
  </si>
  <si>
    <t>DEDUCTED FROM KAMUMU  AUTO DEALERS</t>
  </si>
  <si>
    <t>26/05/2023</t>
  </si>
  <si>
    <t>DEDUCTED FROM CARECON TRADING COMPANY LIMITED</t>
  </si>
  <si>
    <t>DEDUCTED FROMCARECON TRADING COMPANY LIMITED</t>
  </si>
  <si>
    <t>26/09/2023</t>
  </si>
  <si>
    <t>DEDUCTED FROMACK IMANI GUEST HOUSE AND CONFERENCE CENTRE</t>
  </si>
  <si>
    <t>GENERAL WITHHOLDING TAX</t>
  </si>
  <si>
    <t>3% TAX DEDUCTED FROM SINCERE ELECTRICALS</t>
  </si>
  <si>
    <t>AAR INSURANCE KENYA LTD</t>
  </si>
  <si>
    <t>BEING SECOND PART PAYMENT OF MEDICAL INSURANCE COVER FOR BOARD MEMBERS FOR THE YEAR STARTING 11 APRIL, 2024 TO 10TH APRIL 2025. LSO 11766  INV NO.AAR-INV-OSBCGK-240424. BAL.318,669</t>
  </si>
  <si>
    <r>
      <t>CONFERENCE FACILITY WHILE CONDUCTING TRAINING OF SECRETARIAT ON CODES OF  REGULATIONS ON 26</t>
    </r>
    <r>
      <rPr>
        <vertAlign val="superscript"/>
        <sz val="8"/>
        <color rgb="FF000000"/>
        <rFont val="Cambria"/>
        <family val="1"/>
      </rPr>
      <t>TH</t>
    </r>
    <r>
      <rPr>
        <sz val="8"/>
        <color rgb="FF000000"/>
        <rFont val="Cambria"/>
        <family val="1"/>
      </rPr>
      <t xml:space="preserve"> JULY,2023</t>
    </r>
  </si>
  <si>
    <t>CONFERENCE SERVICES WHILE HAVING ACTIVITIES ON 13 FEBRUARY 2024 ON THE OPEN GROUNDS AND TWO TENTS</t>
  </si>
  <si>
    <t>CONFERENCE SERVICES FOR BOARD MEMBERS WHILE HOLDING METING ON 5-6 MARCH 2024</t>
  </si>
  <si>
    <t>BEING PAYMENT FOR CONFERENCE SERVICES FOR PUBLIC SERVICE BOARD WHILE HAVING MEETING AT CENTRE OPEN GROUNDS ON 7TH FEB,2024 LSO 11074 INV 38529.</t>
  </si>
  <si>
    <t>AIRTEL NETWORKS KENYA LIMITED</t>
  </si>
  <si>
    <t>PAYMENT FOR AIRTIME FOR MARCH TO JUNE 2024</t>
  </si>
  <si>
    <t>CONFERENCE SERVICES WHILE CONDUCTING SHORTLISTING EXERCISE FOR ECDE TEACHERS FROM 27-31 MAY 2024</t>
  </si>
  <si>
    <t xml:space="preserve">BEING PAYMENT FOR CONFERENCE SERVICES WHILE CONDUCTING SHORTLISTING EXERCISE FOR ECDE TEACHERS FROM 20-24 MAY 2024 </t>
  </si>
  <si>
    <t>CENTRE FOR ADVANCED PROCUREMENT STUDIES</t>
  </si>
  <si>
    <t>BEING TRAINING FEE FOR PETER GITAU ON PROFESSIONAL APPROACHES AND STANDARDS IN EVALUATION OF BIDS FOR GOODS, WORKS AND SERVICES  PRACTICAL TRAINING WORKSHOP TO BE HELD IN MOMBASA LSO NO 11089</t>
  </si>
  <si>
    <t>PAYMENT FOR PUBLICATION OF NAKURU COUNTY GAZETTEMENT NOTICE OF PSB VALUES AND PRINCIPLES (ARTICLES 10 AND 232) OF THE COK ON 5TH JANUARY 2024</t>
  </si>
  <si>
    <t>BEING PAYMENT FOR WATERPROOFING AND MAINTENANCE WORKS AT THE PUBLIC WORKS BUILDING ROOFTOP AND RENOVATIONS/ MAINTENANCE OF WASHROOMS FOR PSB LSO 11780</t>
  </si>
  <si>
    <t>Lake Naivasha Cresent Camp Limited</t>
  </si>
  <si>
    <t>CONFERENCE SERVICES FOR BOARD MEMBERS DURING SHORTLISTING  EXERCISE FROM 11-15 MARCH, 2024</t>
  </si>
  <si>
    <t>LAKE NAKURU LODGE</t>
  </si>
  <si>
    <t>BEING PAYMENT FOR CONFERENCE SERVICES DURING SHORTLISTING EXERCISE FOR ADVERTISED POSITIONS ON 25-28 MARCH 2024 AND 2-5 APRIL, 2024 LSO 11087 INV APRIL8BC2024</t>
  </si>
  <si>
    <t>BEING PAYMENT FOR ADITIONAL CONFERENCE SERVICES FOR PSB MEBERS AND SERETARIAT DURING REVIEWING OF CHAPTER 5 AND CHAPTER 6 OF THE NCPSB STRATEGIC PLAN 2023-27 ON 5TH APRIL 2024 LSO 11776</t>
  </si>
  <si>
    <t>BEING PAYMENT FOR SANITARY SERVICES (3 STEP ON UNITS) AT THE PUBLIC SERVICE BOARD OFFICES FROM 11 NOVEMBER, 2023 TO 10 JUNE, 2024</t>
  </si>
  <si>
    <t>BEING 2ND PART PAYMENT  FOR  SUPPLY AND DELIVERY OF 4 ROLL UP BANNERS, 20 TEARDROP BANNERS AND 10,000 VAL;UES AND PRINCIPLES BROCHURES/ FLYERS LSO 60238 INV 118</t>
  </si>
  <si>
    <t>CHARLES KIMIRI MWAI</t>
  </si>
  <si>
    <t>BEING PER DIEM ALLOWANCE WHILE IN NAIVASHA DURING SELECTION EXERCISE FOLLOWING ADVERTISED POSITIOINS FROM 10-14 JUNE 2024 HELD AT THE NEST BOUTIQUE HOTEL</t>
  </si>
  <si>
    <t>CYRUS KAHIGA</t>
  </si>
  <si>
    <t>BEING ALLOWANCE WHILE IN NAIVASHA DURING PREPARATION OF NCPSB DRAFT STRATEGIC PLAN 2023-2027 ON 7-15 NOVEMBER 2023</t>
  </si>
  <si>
    <t>DECIMA EUNICE ESHIKUTA</t>
  </si>
  <si>
    <t>BEING CASUAL WAGES FOR THE MONTH OF MARCH 2024</t>
  </si>
  <si>
    <t>DENNIS KIVUVA</t>
  </si>
  <si>
    <t>DORCAS NKURUMWA</t>
  </si>
  <si>
    <t>FRANCIS KIHORO WAGACHIRA</t>
  </si>
  <si>
    <t>FREDRICK KILONZO KIOKO</t>
  </si>
  <si>
    <t>BEING PAYMENT OF CASUAL WAGES DURING DESTRUCTION OF VALUELESS PUBLIC RECORDS AT LANGALANGA AND PGH HOSPITAL INCINERATORS FROM 21 FEB 2023TO 10 MARCH 2023</t>
  </si>
  <si>
    <t>HELLEN JERONO</t>
  </si>
  <si>
    <t>BEING PAYMENT OF  ALLOWANCE PROPOSED  AS A TOKEN  BY THE ASSET AND INVENTORY COMMITTEE  FOR DESTRUCTION OF VALUELESS PUBLIC RECORDS THROUGH INCINERATION TO ASH  AT LANGALANGA  S/COUNTY  AND PGH HOSPITALS FROM 21 FEB TO 10 MAR 2023</t>
  </si>
  <si>
    <t>JANE NYATUKA NYASINGA</t>
  </si>
  <si>
    <t>JOAN JEPTANUI</t>
  </si>
  <si>
    <t>JOHN KORENG</t>
  </si>
  <si>
    <t>JOYCE CHELANGAT</t>
  </si>
  <si>
    <t>JOYCE NJERI NDEGWA</t>
  </si>
  <si>
    <t>LILIAN MANOTI</t>
  </si>
  <si>
    <t>MARY NASIEKU YIAPAN</t>
  </si>
  <si>
    <t>MERCY KILISIO</t>
  </si>
  <si>
    <t>PAUL MUTISYA MUTHANGYA</t>
  </si>
  <si>
    <t>PETER CHEGE GITAU</t>
  </si>
  <si>
    <t>BEING ALLOWANCE WHILE IN NAIVASHA DURING WORKSHOP TO CONSIDER STAKEHOLDER'S FEEDBACK ON THE  NCPSB DRAFT STRATEGIC PLAN 2023-2027 ON 20-25 MAY 2024</t>
  </si>
  <si>
    <t>PETER KIPRONO KIRUI</t>
  </si>
  <si>
    <t>SAMSON KOMEN CHEPCHIENG</t>
  </si>
  <si>
    <t>SERAH MUTARE MWANGI</t>
  </si>
  <si>
    <t>SHEM NJOROGE</t>
  </si>
  <si>
    <t>SIMON KORIR RABWET</t>
  </si>
  <si>
    <t>SUSAN GICHIA NJERI</t>
  </si>
  <si>
    <t>SYLVESTER KENDAGOR NGETICH</t>
  </si>
  <si>
    <t>AMOUNT DEDUCTED FOR 2% VAT FOR CONFERENCE SERVICES WHILE HAVING ACTIVITIES ON 13 FEBRUARY 2024 ON THE OPEN GROUNDS AND TWO TENTS</t>
  </si>
  <si>
    <t>AMOUNT DEDUCTED FOR 2% VAT FOR CONFERENCE SERVICES FOR BOARD MEMBERS WHILE HODING METING ON 5-6 MARCH 2024</t>
  </si>
  <si>
    <t>AMOUNT DEDUCTED FOR 2% VAT FOR CONFERENCE SERVICES FOR PUBLIC SERVICE BOARD WHILE HAVING MEETING AT CENTRE OPEN GROUNDS ON 7TH FEB,2024 LSO 11074 INV 38529.</t>
  </si>
  <si>
    <t>INCOME TAX PAYE ACCOUNT</t>
  </si>
  <si>
    <t>BEING AMOUNT DEDUCTED FOR HOUSING LEVY FOR CASUAL WORKERS FOR THE MONTH OF FEBRUARY, 2024</t>
  </si>
  <si>
    <t>BEING AMOUNT DEDUCTED FOR HOUSING LEVY FOR CASUAL WORKERS FOR THE MONTH OF JULY, 2023</t>
  </si>
  <si>
    <t>BEING AMOUNT DEDDUCTED FOR HOUSING LEVY FOR CASUALWORKERS FOR THE MONTH OF MARCH 2024</t>
  </si>
  <si>
    <t>AMOUNT DEDUCTED FOR HOUSING LEVY FOR CASUAL WORKERS FOR THE MONTH OF APRIL AND MAY 2024</t>
  </si>
  <si>
    <t>AMOUNT DEDUCTED FOR HOUSING LEVY FOR CASUAL WORKERS FOR APRIL 2024</t>
  </si>
  <si>
    <t>BEING AMOUNT DEDUCTED FOR HOUSING LEVY  FOR CASUAL WORKER FOR THE MONTH OF JUNE, 2024</t>
  </si>
  <si>
    <t>DEDUCTIONS OF  HOUSING LEVY  FROM  CASUAL WAGES DURING DESTRUCTION OF VALUELESS PUBLIC RECORDS AT LANGALANGA AND PGH HOSPITAL INCINERATORS FROM 21 FEB 2023TO 10 MARCH 2023</t>
  </si>
  <si>
    <t>ADVERTISEMENT COSTS FOR CORRIGENDUM IN THE DEPARTMENT OF INFRASTRUCTURE TO RN ON 26 FEBRUARY 2024</t>
  </si>
  <si>
    <t>BEING AMOUNT DEDUCTED FOR NSSF FOR CASUAL WORKERS FOR THE MONTH OF JULY, 2023</t>
  </si>
  <si>
    <t>BEING AMOUNT DEDDUCTED FOR NSSF FOR CASUALWORKERS FOR THE MONTH OF MARCH 2024</t>
  </si>
  <si>
    <t>AMOUNT DEDUCTED FOR NSSF FOR CASUAL WORKERS FOR THE MONTH OF APRIL AND MAY 2024</t>
  </si>
  <si>
    <t>BEING AMOUNT DEDUCTED FOR NSSF FOR CASUAL WORKER FOR THE MONTH OF JUNE, 2024</t>
  </si>
  <si>
    <t>DEDUCTIONS OF NSSF FROM CASUAL WAGES DURING DESTRUCTION OF VALUELESS PUBLIC RECORDS AT LANGALANGA AND PGH HOSPITAL INCINERATORS FROM 21 FEB 2023TO 10 MARCH 2023</t>
  </si>
  <si>
    <t>NHIF</t>
  </si>
  <si>
    <t>BEING AMOUNT DEDUCTED FOR NHIF FOR CASUAL WORKERS FOR THE MONTH OF JULY, 2023</t>
  </si>
  <si>
    <t>BEING AMOUNT DEDDUCTED FOR NHIF FOR CASUALWORKERS FOR THE MONTH OF MARCH 2024</t>
  </si>
  <si>
    <t>AMOUNT DEDUCTED FOR NHIF FOR CASUAL WORKERS FOR THE MONTH OF APRIL AND MAY 2024</t>
  </si>
  <si>
    <t>BEING AMOUNT DEDUCTED FOR NHIF FOR CASUAL WORKER FOR THE MONTH OF JUNE, 2024</t>
  </si>
  <si>
    <t>DEDUCTIONS OF  NHIF FROM  CASUAL WAGES DURING DESTRUCTION OF VALUELESS PUBLIC RECORDS AT LANGALANGA AND PGH HOSPITAL INCINERATORS FROM 21 FEB 2023TO 10 MARCH 2023DUCTIONS OF NHIF</t>
  </si>
  <si>
    <r>
      <t xml:space="preserve">Accounting Officer: </t>
    </r>
    <r>
      <rPr>
        <b/>
        <sz val="12"/>
        <rFont val="Times New Roman"/>
        <family val="1"/>
      </rPr>
      <t>CS Joyce Ndegwa</t>
    </r>
  </si>
  <si>
    <t>Sign: ………………………………….</t>
  </si>
  <si>
    <t>COUNTY:  NAKURU</t>
  </si>
  <si>
    <t xml:space="preserve"> DEPARTMENT: Water, Environment, Climate Change, Energy &amp; Natural Resources</t>
  </si>
  <si>
    <t>TOTAL</t>
  </si>
  <si>
    <t xml:space="preserve">RECCURENT </t>
  </si>
  <si>
    <t>PAUL MUNGAI</t>
  </si>
  <si>
    <t>TENDER OPENING COMMITTEE FROM 14TH FEB TO 6TH FEB 2023</t>
  </si>
  <si>
    <t>WITHHOLDING VAT COLLECTION ACCOUNT</t>
  </si>
  <si>
    <t>BEING PAYMENT DEDUCTIONS FOR PAYE FOR CASUALS FOR DEC 2021</t>
  </si>
  <si>
    <t>BEING PAYMENT FOR 30% TAX FOR  ALLOWANCES FOR PREPARATION OF 1ST QUATER BUDGET,REVIEW REPORT FY 2022/2023 FROM 24TH TO 26TH OCT 2022</t>
  </si>
  <si>
    <t>EUNIA ANYONA</t>
  </si>
  <si>
    <t>AD HOCTENDER EVALUATION COMMITTEE FROM 17TH FEB - 2ND MARCH 2023</t>
  </si>
  <si>
    <t>BEING PAYMENT FOR 30% TAX FOR AIRTME FOR OCT, NOV, DEC 2021</t>
  </si>
  <si>
    <t>PROMAX GENERAL SUPPLIES</t>
  </si>
  <si>
    <t>22.06.2022</t>
  </si>
  <si>
    <t>SUPPLY OF TORNERS,SPRING FILES,PRINTING PAPERS</t>
  </si>
  <si>
    <t xml:space="preserve">GREAT RIF GENERAL MERCHANT </t>
  </si>
  <si>
    <t>37605 &amp;37604</t>
  </si>
  <si>
    <t xml:space="preserve">PAYMENT FOR SUPPLY OF TONNERS, FILES &amp; BIROS </t>
  </si>
  <si>
    <t>HUNTER REAL TIME LIMITED</t>
  </si>
  <si>
    <t>SUPPLY,DELIVERY AND INSTALLATION OF COMBUSTION OPTIMIZER &amp; EMISSIONS</t>
  </si>
  <si>
    <t xml:space="preserve">JAMII TELCOM </t>
  </si>
  <si>
    <t>PROVISION OF INTERNET (WIFI) TO THE DEPARTMENT OF WEENR</t>
  </si>
  <si>
    <t xml:space="preserve">KENYA SCHOOL OF GEVERNMENT </t>
  </si>
  <si>
    <t>PAYMENT FOR TUITION AND STANDFULL BOARD ACCOMMODATION</t>
  </si>
  <si>
    <t>WIMOS SOLUTION LIMITED</t>
  </si>
  <si>
    <t>PROVISION OF COMPUTER SERVICES</t>
  </si>
  <si>
    <t>MARGARET KINYANJUI</t>
  </si>
  <si>
    <t>PROGRESS REPORT ON SETTLEMENT OF PENDING BILLS AS AT  30TH SEPTEMBER , 2024</t>
  </si>
  <si>
    <t>Outstanding Pending Bill Amount as of 30 SEPTEMBER, 2024 (Kshs.)</t>
  </si>
  <si>
    <t>COUNTY: NAKURU COUNTY</t>
  </si>
  <si>
    <t xml:space="preserve"> DEPARTMENT: GILGIL MUNICIPALITY……………………………………………………………………………………..</t>
  </si>
  <si>
    <t>BURAHA ZENONI LTD</t>
  </si>
  <si>
    <t>PROVISION OF CONFERENCE FOR GILGIL MUNICIPAL BOARD MEETING</t>
  </si>
  <si>
    <t xml:space="preserve">LAW SOCIETY OF KENYA </t>
  </si>
  <si>
    <t>PAYMENT OF SUBSCRIPTION RENEWAL</t>
  </si>
  <si>
    <t xml:space="preserve">INSTITUTE OF CERTIFIED PUBLIC ACCOUNTANTS OF KENYA  ICPAK </t>
  </si>
  <si>
    <t>PAYMENT FOR PROVISION OF TRAINING CONFERENCE</t>
  </si>
  <si>
    <t xml:space="preserve">UTALII HOTEL </t>
  </si>
  <si>
    <t>PROVISION OF CONFERENCE FACILITY FOR GILGIL MUNICIPAL BOARD WORKSHOP</t>
  </si>
  <si>
    <t xml:space="preserve">KENNEDY KARANJA NJOROGE </t>
  </si>
  <si>
    <t>2023-2024</t>
  </si>
  <si>
    <t>BEING PAYMENT OF NIGHTOUT ALLOWANCE AND TRANSPORT REIMBURSEMENT TO OFFICERS WHILE ATTENDING KENYA YOUTH INTER - COUNTY SPORTS ASSOCIATION GAMES HELD IN KILIFI.</t>
  </si>
  <si>
    <t xml:space="preserve">BENSON KIPENJU MAINA </t>
  </si>
  <si>
    <t xml:space="preserve">PIUS MASANA KERARIO </t>
  </si>
  <si>
    <t>BEING PAYMENT OF NIGHTOUT ALLOWANCE AND TRANSPORT REIMBURSEMENT TO OFFICERS AND BOARD MEMBERS WHILE PREPARING THE MUNICIPAL STRATEGIC PLAN AND RESPONSE TO COUNTY ASSEMBLY AT COUNTY HEADQUARTERS BOARDROOM.</t>
  </si>
  <si>
    <t>JOSEPH THEURI</t>
  </si>
  <si>
    <t xml:space="preserve">FREDRICK WAMWEA NGUGI </t>
  </si>
  <si>
    <t xml:space="preserve">SIMON MWANDO NGINGA </t>
  </si>
  <si>
    <t>Signed by Accounting Officer: KAMAU KURIA</t>
  </si>
  <si>
    <t>DEPARTMENT: …TRADE,COOPERATIVES,TOURISM AND CULTURE.</t>
  </si>
  <si>
    <t>Tandaza Global</t>
  </si>
  <si>
    <t>2019/2020</t>
  </si>
  <si>
    <t>Provision of tourism consultancy services</t>
  </si>
  <si>
    <t>GUMTREE SOLUTIONS</t>
  </si>
  <si>
    <t>provision of service and equipments during team building</t>
  </si>
  <si>
    <t xml:space="preserve">ALPS HOTEL </t>
  </si>
  <si>
    <t>Provision of catering services and accomodation</t>
  </si>
  <si>
    <t>YAYA NORTHGATE INVESTMENT</t>
  </si>
  <si>
    <t>56551/56552</t>
  </si>
  <si>
    <t>2020/2021</t>
  </si>
  <si>
    <t>Provision of Xmas tree</t>
  </si>
  <si>
    <t>2022/2023</t>
  </si>
  <si>
    <t>Servicing of GKA 550T</t>
  </si>
  <si>
    <t>Servicing of 032 CG225A</t>
  </si>
  <si>
    <t>SPARKLE EFFECTS</t>
  </si>
  <si>
    <t>assorted items for world tourism day</t>
  </si>
  <si>
    <t>cosmic butterfly ltd</t>
  </si>
  <si>
    <t>catering services during world toursm day</t>
  </si>
  <si>
    <t>Hylise hotel</t>
  </si>
  <si>
    <t>catering and conference facility cidp</t>
  </si>
  <si>
    <t>Alps Hotel</t>
  </si>
  <si>
    <t>CATERING SERVICES DURING 2023/24 BUDGET PREPARATION</t>
  </si>
  <si>
    <t>AGRICULTURAL SOCIETY OF KENYA</t>
  </si>
  <si>
    <t>AGRICULTURAL SHOW EVENT COSTS</t>
  </si>
  <si>
    <t>ATC SOILO</t>
  </si>
  <si>
    <t>CONFERENCE FACILITY</t>
  </si>
  <si>
    <t xml:space="preserve">OBED IN THE WORLD ADVENTURES </t>
  </si>
  <si>
    <t>20/04/2024</t>
  </si>
  <si>
    <t xml:space="preserve">Being payment for Airticket from Nairobi to Mombasa for chief officer co-operatives </t>
  </si>
  <si>
    <t xml:space="preserve">Being payment for provision of flight booking from Nairobi to Mombasa on 3th and 11th 2024 for mr paul mungai </t>
  </si>
  <si>
    <t>CIDER COLLECTIONS</t>
  </si>
  <si>
    <t>31/5/2024</t>
  </si>
  <si>
    <t>SUPPLY AND DELIVERY OF CEREMONIAL T SHIRTS DURING USHIRIKA DAY 2024</t>
  </si>
  <si>
    <t>being amount deducted from casual wages</t>
  </si>
  <si>
    <t>INCOME TAX P.A.Y.E ACCOUNT</t>
  </si>
  <si>
    <t>housing levy deducted on casual wages nov 2023</t>
  </si>
  <si>
    <t>housing levy decucted on casual wages jan 2024</t>
  </si>
  <si>
    <t>housing levy deducted on casual wages feb 2024</t>
  </si>
  <si>
    <t>housing levy deducted on casual wages mar 2024</t>
  </si>
  <si>
    <t>housing levy deducted on casual wages apr 2024</t>
  </si>
  <si>
    <t>housing levy deducted on casual wages may 2024</t>
  </si>
  <si>
    <t>housing levy deducted on casual wages june 2024</t>
  </si>
  <si>
    <t>TOTAL RECURRENT  SUB TOTALS</t>
  </si>
  <si>
    <t>M/S MAK AND MAR LIMITED</t>
  </si>
  <si>
    <t>0985998</t>
  </si>
  <si>
    <t>PROPOSED COMPLETION OF WAKULIMA MARKET</t>
  </si>
  <si>
    <t>JOSEWA ENTERPRISES LTD</t>
  </si>
  <si>
    <t>2018/19</t>
  </si>
  <si>
    <t>CONSTRUCTION OF MARKET SHADES ,PIT LATRINE  AND FENCING AND GATE HOUSE OLENGURUONE MARKET</t>
  </si>
  <si>
    <t>NORTHERN CITY INVESTMENT LTD</t>
  </si>
  <si>
    <t>25/6/2020</t>
  </si>
  <si>
    <t>PROPOSED 4 NO FISH BAND AT KAMERE BEACH</t>
  </si>
  <si>
    <t>RIDGEROCK ENTERPRISES</t>
  </si>
  <si>
    <t>22/3/2022</t>
  </si>
  <si>
    <t>PROPOSED BOREHOLES IN KARAI MARKET IN NAKURU COUNTY</t>
  </si>
  <si>
    <t>TOTAL DEVELOPMENT  SUB TOTALS</t>
  </si>
  <si>
    <t>Grand Total</t>
  </si>
  <si>
    <t>Signed:B.K SANG</t>
  </si>
  <si>
    <t>COUNTY: NAKURU COUNTY GOVERNMENT CONSOLIDATED PENDING BILLS</t>
  </si>
  <si>
    <t>DEPARTMENT</t>
  </si>
  <si>
    <t>Outstanding Pending Bill Amount as of 30th JUNE, 2024 (Kshs.)</t>
  </si>
  <si>
    <t>Office of the Governor</t>
  </si>
  <si>
    <t>Finance</t>
  </si>
  <si>
    <t>Agriculture</t>
  </si>
  <si>
    <t>Youth</t>
  </si>
  <si>
    <t xml:space="preserve">Water </t>
  </si>
  <si>
    <t>Education</t>
  </si>
  <si>
    <t>Legal</t>
  </si>
  <si>
    <t>Pstd</t>
  </si>
  <si>
    <t>Nakuru city board</t>
  </si>
  <si>
    <t>Lands</t>
  </si>
  <si>
    <t>Trade</t>
  </si>
  <si>
    <t>CPSB</t>
  </si>
  <si>
    <t>Roads</t>
  </si>
  <si>
    <t>Naivasha Municipality</t>
  </si>
  <si>
    <t>Health</t>
  </si>
  <si>
    <t>GILGIL</t>
  </si>
  <si>
    <t>Outstanding Pending Bill Amount as of 30th SEPTEMBER, 2024 (Kshs.)</t>
  </si>
  <si>
    <t xml:space="preserve"> TOTAL Outstanding Pending Bill Amount as of 30th SEPTEMBER, 2024 (Kshs.)</t>
  </si>
  <si>
    <t>PENDING BILLS INCURRED IN QUARTER ONE 2024/2025</t>
  </si>
  <si>
    <t>NAME OF THE COUNTY :NAKURU COUNTY</t>
  </si>
  <si>
    <t xml:space="preserve"> DEPARTMENT: HEALTH SERVICES</t>
  </si>
  <si>
    <t>HQ</t>
  </si>
  <si>
    <t>Development Expediture</t>
  </si>
  <si>
    <t>BEAJOS CONTACTORS LMITED</t>
  </si>
  <si>
    <t>2022-2023</t>
  </si>
  <si>
    <t>PROPOSED CONSTRUCTION OF BONDENI MATERNITY WALKWAY TO WARD</t>
  </si>
  <si>
    <t>Bnc Design &amp; Build Concepts Ltd</t>
  </si>
  <si>
    <t>2021-2022</t>
  </si>
  <si>
    <t>Being payment for Proposed Constrution Of Mwega Disp And Toilet In Naivasha East Ward Naivasha Sub-County</t>
  </si>
  <si>
    <t>SUB TOTAL DEVELOPMENT</t>
  </si>
  <si>
    <t>Recurrent Expenditure</t>
  </si>
  <si>
    <t>M/S Intrapid Medical Suppliers Ltd</t>
  </si>
  <si>
    <t>supply of non pharmaceuticals</t>
  </si>
  <si>
    <t>Mica Pharmaceuticals</t>
  </si>
  <si>
    <t>supply of medical drugs to pgh nakuru</t>
  </si>
  <si>
    <t>Astonian Medical Suppliers Ltd</t>
  </si>
  <si>
    <t>Kaapa Enterprises</t>
  </si>
  <si>
    <t>M/S Antarc</t>
  </si>
  <si>
    <t>Supply of medical drugs to pgh nakuru</t>
  </si>
  <si>
    <t>M/S Kein Medical Suppliers</t>
  </si>
  <si>
    <t>Supply of medical drugs</t>
  </si>
  <si>
    <t>Adomilan Dealers &amp; Suppliers</t>
  </si>
  <si>
    <t>Kein Medical Suppliers</t>
  </si>
  <si>
    <t>Being payment for the supply of Supply Of Medical Drugs</t>
  </si>
  <si>
    <t>Being payment for the supply of Supply Of Non Pharms</t>
  </si>
  <si>
    <t>Nyawi Enterprises</t>
  </si>
  <si>
    <t>Being payment for the supply of Food &amp; Ratoin</t>
  </si>
  <si>
    <t>Grackam East Africa Enterprises</t>
  </si>
  <si>
    <t>Alux Horticulture And Groceries</t>
  </si>
  <si>
    <t>Antarc</t>
  </si>
  <si>
    <t>Adomilan Dealers&amp; Suppliers</t>
  </si>
  <si>
    <t>Being payment for the supply of X-Ray</t>
  </si>
  <si>
    <t>Midfair Computers</t>
  </si>
  <si>
    <t>00161</t>
  </si>
  <si>
    <t>Being payment for the supply of Servicing Of Copier Machines</t>
  </si>
  <si>
    <t>Intrapid Medical Suppliers Ltd</t>
  </si>
  <si>
    <t>City Ultradent</t>
  </si>
  <si>
    <t>Elementaita Pharmaceuticals</t>
  </si>
  <si>
    <t>Great Rift General Merchant</t>
  </si>
  <si>
    <t>Being payment for the supply of Maintenance Of Building</t>
  </si>
  <si>
    <t>Admiree Logistics Enterprises</t>
  </si>
  <si>
    <t>Kings And Queens</t>
  </si>
  <si>
    <t>Being payment for the supply of Stationery</t>
  </si>
  <si>
    <t>Ruaraka Marketing Limited</t>
  </si>
  <si>
    <t>servicinf of patient monitor at pgh nakuru</t>
  </si>
  <si>
    <t>Sotimaging Africa Limited</t>
  </si>
  <si>
    <t>Unisel Pharma K.Ltd</t>
  </si>
  <si>
    <t>Bright Diagnostic Limited</t>
  </si>
  <si>
    <t>repair and servicing of dental chair at pgh nakuru</t>
  </si>
  <si>
    <t>Brighton Pharmaceuticals</t>
  </si>
  <si>
    <t>Soti Imaging Africa Limited</t>
  </si>
  <si>
    <t>Being payment for the supply of X-Ray items to pgh nakuru</t>
  </si>
  <si>
    <t>Kemsa</t>
  </si>
  <si>
    <t>Zen Pharmaceutical</t>
  </si>
  <si>
    <t>Ripple Pharmaceuticals</t>
  </si>
  <si>
    <t>ELEMENTAITA PHARMACEUTICALS LIMITED</t>
  </si>
  <si>
    <t xml:space="preserve">Supply of medical drugs </t>
  </si>
  <si>
    <t>CALITA MERCHANTS</t>
  </si>
  <si>
    <t>Being Payment Of Baggage
Transport Claim</t>
  </si>
  <si>
    <t>BIOQUEST</t>
  </si>
  <si>
    <t>Being Payment For Professional Opinion Full
Day Conference</t>
  </si>
  <si>
    <t>ASTONIAN MEDICAL SUPPLIERS</t>
  </si>
  <si>
    <t>SMARTMAKE LTD</t>
  </si>
  <si>
    <t>Being Payment Of Transporty While Facilitating Miycn
Training</t>
  </si>
  <si>
    <t>WIMOS SOLUTIONS</t>
  </si>
  <si>
    <t>BAYRIDGE INTERNATIONAL
ENTERPRISES</t>
  </si>
  <si>
    <t>Being Supply Of Sanitary Items To Pgh Nakuru</t>
  </si>
  <si>
    <t>BRIGHTON
PHARMACEUTICALS</t>
  </si>
  <si>
    <t>Being Payment For The
Supply Of Non Pharms</t>
  </si>
  <si>
    <t>CARDIOD ENGINEERING LIMITED</t>
  </si>
  <si>
    <t>Being Payment For Supply Of Sanitary Items To Pgh
Nakuru</t>
  </si>
  <si>
    <t>CARETECH MEDICAL
LIMITED 24374</t>
  </si>
  <si>
    <t>Being Payment For The
Supply Of Medical Drugs</t>
  </si>
  <si>
    <t>CHESTER HOTEL</t>
  </si>
  <si>
    <t>Being Payment For
Lunches</t>
  </si>
  <si>
    <t>COMMISSIOBER VOF DOMESTIC TAXES</t>
  </si>
  <si>
    <t>Statutory Deductions For Casuals For The Month Of July, August And
September 2022</t>
  </si>
  <si>
    <t>COMMITTED MOVERS</t>
  </si>
  <si>
    <t>CRATER ENTERPRISES</t>
  </si>
  <si>
    <t>48448/48450/48447</t>
  </si>
  <si>
    <t>Being Payment For The Supply Of Building
Materials</t>
  </si>
  <si>
    <t>CROWN HEALTHCARE</t>
  </si>
  <si>
    <t>Being Payment For The
Servicing Of Machine At Pgh</t>
  </si>
  <si>
    <t>DANIEL NDIRANGU</t>
  </si>
  <si>
    <t>Being Transport Reimbursement&amp; Lunch During Chvs Annual
Summit</t>
  </si>
  <si>
    <t>DAWAMA DELIVERY</t>
  </si>
  <si>
    <t>Being Payment For The
Supply Of Food Stuffs</t>
  </si>
  <si>
    <t>ELEMENTAITA
PHARMACEUTICALS</t>
  </si>
  <si>
    <t>FLOWAK MERCHANTS</t>
  </si>
  <si>
    <t>53803-54186</t>
  </si>
  <si>
    <t>FRED OBWANI</t>
  </si>
  <si>
    <t>GENERICS AFRICA</t>
  </si>
  <si>
    <t>GEOFFREY KARANJA</t>
  </si>
  <si>
    <t>GEORGE GACHOMBA</t>
  </si>
  <si>
    <t>Being Payment For The Facilitation During
Disposal Of Safety Boxes</t>
  </si>
  <si>
    <t>GLADYS KARIUKI</t>
  </si>
  <si>
    <t>GRACE MUTHONI MAINA</t>
  </si>
  <si>
    <t>Being Payee Per Diem Health Departmet &amp; Health Committee Members ( Mca) Consultative Meeting
Panaroma Park Hotel</t>
  </si>
  <si>
    <t>GREATRIFT GENERAL MERCHANT</t>
  </si>
  <si>
    <t>Being Payment For Supply Of Building Materials To
Pgh Nakuru</t>
  </si>
  <si>
    <t>HIGAWA ENTERPRISE LIMITED</t>
  </si>
  <si>
    <t>JAICHI MOTORS</t>
  </si>
  <si>
    <t>00242,323,336,337,338,339,331,330,332,333</t>
  </si>
  <si>
    <t>Being Payment For Servicing And Repair Of motor vehicles
Various Motor Vehicles</t>
  </si>
  <si>
    <t>JOHN MUGWANJA</t>
  </si>
  <si>
    <t>Being Payment Of Refund While Attending Training And Inauguration Of Department Assets
Committee</t>
  </si>
  <si>
    <t>JONAH MUASYA</t>
  </si>
  <si>
    <t>JOSEPH KOECH</t>
  </si>
  <si>
    <t>JOSHMARK INVESTMENTS LTD</t>
  </si>
  <si>
    <t>Being Payment For Supply And Delivery Of Non
Pharmaceuticals</t>
  </si>
  <si>
    <t>KASFRA EAST AFRICA</t>
  </si>
  <si>
    <t>KENYA AGRICULTURAL AND LIVESTOCK RESEARCH ORGANIZATION</t>
  </si>
  <si>
    <t>Being Payment For Conference Package During Bfci Stakeholders
Sensitization On Ni</t>
  </si>
  <si>
    <t>KOTIRO CONSTRUCTION LTD</t>
  </si>
  <si>
    <t>Being Payment For Proposed Guard House , Chainlink Fence And Erection Precast Concrete Poles At Ocology At Rvpgh</t>
  </si>
  <si>
    <t>KUNSTE HOTEL</t>
  </si>
  <si>
    <t>Being Payment For 2 Day
Conference Package</t>
  </si>
  <si>
    <t>LEGIT HEALTH CARE</t>
  </si>
  <si>
    <t>LIGHTHOUSE PHARMACY</t>
  </si>
  <si>
    <t>LORENZ MEDICAL
SUPPLIES</t>
  </si>
  <si>
    <t>LUCY WANGUI MBUGUA</t>
  </si>
  <si>
    <t>LUXUR ENTERPRISES</t>
  </si>
  <si>
    <t>54185-53825</t>
  </si>
  <si>
    <t>MARYLINE AYUMAH</t>
  </si>
  <si>
    <t>MEDRISE ENTERPRISES LIMITED</t>
  </si>
  <si>
    <t>Being Payment For Supply Of White Bed Sheets And
Cellular Blankets</t>
  </si>
  <si>
    <t>MICA PHARMACEUTICALS</t>
  </si>
  <si>
    <t>MILELE HOTEL</t>
  </si>
  <si>
    <t>Being Payment For Full Day Conference Package
For 15Pax</t>
  </si>
  <si>
    <t>MILTO PHARMA LIMITED</t>
  </si>
  <si>
    <t>MOKMAT ENTERPRISES
LTD</t>
  </si>
  <si>
    <t>Being Payment For Supply
Of Ort Equipment</t>
  </si>
  <si>
    <t>MORENDAT TRAINING AND CONFERENCE CENTER</t>
  </si>
  <si>
    <t>Being Payment Of Conference Package For
30Pax On 13Th October 2022</t>
  </si>
  <si>
    <t>MORLUN AFRICA LIMITED</t>
  </si>
  <si>
    <t>Being Payment For The Supply Of Ict Networking At Naivasha Sub County
Hospital</t>
  </si>
  <si>
    <t xml:space="preserve">                                                                                                                                                                                                                                                                                                                                                                                                                                                                                                                                                                                                                                                                                                                                                                                                                                                                                                                                                                                                                                                                                                                                                                                                                                                                                                                                                                                                                                                                                                                                                                                                                                                                                                                                                                                                                                                                                                                                                                                                                                                                                                                                                                                                                                                                                                                                                                                                                                                                                                                                                                                                                                                                                                                                                                                                                                                                                                                                                                                                                                                                                                                                                                                                                                                                                                                                                                                                                                 </t>
  </si>
  <si>
    <t>Being Payment Of Conference Package While Undertaking Ths End Of
Project Review</t>
  </si>
  <si>
    <t>NAIROBI X-RAY SUPPLIES
LTD</t>
  </si>
  <si>
    <t>NYAWI ENTERPRISES</t>
  </si>
  <si>
    <t>PAYEE</t>
  </si>
  <si>
    <t>Being Payment Of Withholding Taxes For
Various Officers</t>
  </si>
  <si>
    <t>SAFARICOM PLC</t>
  </si>
  <si>
    <t>Being Payment For Supply Internet Services
Connectivity</t>
  </si>
  <si>
    <t>SUNEM ENTERPRISES</t>
  </si>
  <si>
    <t>Being Payment For Servicing Of 32CG204A Ambulance For Rongai Sub-
County</t>
  </si>
  <si>
    <t>SURGIBONE SUPPLIES</t>
  </si>
  <si>
    <t>SUSAN KAIGA</t>
  </si>
  <si>
    <t>THOMAS GWEHONA</t>
  </si>
  <si>
    <t>VETERAN
PHARMACEUTICALS</t>
  </si>
  <si>
    <t>WATERBUCK HOTEL</t>
  </si>
  <si>
    <t>Being payment for supply of conference packages</t>
  </si>
  <si>
    <t>Being Payment Of A Two Day Conference For Pwd New Guidelines
Sensitization</t>
  </si>
  <si>
    <t>Being Payment Forconference Package For 40 Pax From 22/08/2022 To
24/08/2022</t>
  </si>
  <si>
    <t>WINNIE NGALUMA</t>
  </si>
  <si>
    <t>54158/54191</t>
  </si>
  <si>
    <t>BEING PAYMENT FOR THE SUPPLY OF FOOD STUFFS TO PGH NAKURU</t>
  </si>
  <si>
    <t>PURITESH LOGISTIC</t>
  </si>
  <si>
    <t>54155/53807/54189</t>
  </si>
  <si>
    <t>BEING PAYMENT FOR THE SUPPLY OF FOOD STUFFS</t>
  </si>
  <si>
    <t>CRATER ENTERPRISE</t>
  </si>
  <si>
    <t>50367/54268/54267</t>
  </si>
  <si>
    <t>BEING PAYMENT FOR THE SUPPLY OF BUILDING MATERIALS</t>
  </si>
  <si>
    <t>AIMGROWTH VENTURE</t>
  </si>
  <si>
    <t>BEING PAYMENT FOR THE SUPPLY OF MOBILE PHONES</t>
  </si>
  <si>
    <t>KEMSA</t>
  </si>
  <si>
    <t>BEING PAYMENT FOR THE SUPPLY OF MEDICAL DRUGS</t>
  </si>
  <si>
    <t>DOUBLE E SUPPLIES</t>
  </si>
  <si>
    <t>VETERAN PHARMACEUTICALS LIMITED</t>
  </si>
  <si>
    <t>INSPIRE PHARMACEUTICALS LIMITED</t>
  </si>
  <si>
    <t>PILL PACK HEALTHCARE LIMITED</t>
  </si>
  <si>
    <t>SAI PHARMACEUTICALS KENYA LIMITED</t>
  </si>
  <si>
    <t>BROOKHART HEALTHCARE LIMITED</t>
  </si>
  <si>
    <t>SAVIJ LIMITED</t>
  </si>
  <si>
    <t>KEVMED DENTAL &amp;MEDICAL SUPPLIES LIMITED</t>
  </si>
  <si>
    <t>BEING PAYMENT FOR THE SUPPLY OF DENTAL CATRIDGES</t>
  </si>
  <si>
    <t>GENERICS AFRICA LIMITED</t>
  </si>
  <si>
    <t>TRENDSTONE INVESTMENT LIMITED</t>
  </si>
  <si>
    <t>BEING PAYMENT FOR THE SUPPLY OF BED SPREADS</t>
  </si>
  <si>
    <t>MIGAN GRAPHICS</t>
  </si>
  <si>
    <t>BEING PAYMENT FOR THE SUPPLY OF PRINTED MEDICAL DOCUMENTS</t>
  </si>
  <si>
    <t xml:space="preserve">MURICHAMBA INVESTMENTS LTD </t>
  </si>
  <si>
    <t xml:space="preserve">BEING PAYMENT FOR THE SUPPLY OF NON PHARMS </t>
  </si>
  <si>
    <t>ZEN PHARMACEUTICALS</t>
  </si>
  <si>
    <t>MEKDYS ENTERPRISES</t>
  </si>
  <si>
    <t xml:space="preserve">TOTOKUTA LTD </t>
  </si>
  <si>
    <t xml:space="preserve">JUWAKIS ENTERPRISES </t>
  </si>
  <si>
    <t>PRINTING OF MEDICAL RECORDS</t>
  </si>
  <si>
    <t>LEAGEO AGENCIES</t>
  </si>
  <si>
    <t>BEING PAYMENT FOR CONSTRUCTION OF 1 BLOCK OF SANITARY -KIVUMBINI</t>
  </si>
  <si>
    <t xml:space="preserve">Sub Total </t>
  </si>
  <si>
    <t>Annex</t>
  </si>
  <si>
    <t>Splincor Company Limited</t>
  </si>
  <si>
    <t>Highridge Phamacauticals Limited</t>
  </si>
  <si>
    <t>Elementaita Pharmaceuticals Limited</t>
  </si>
  <si>
    <t>Pakidhe Enterprises</t>
  </si>
  <si>
    <t>Loika Traders</t>
  </si>
  <si>
    <t>Zen Pharmaceauticals</t>
  </si>
  <si>
    <t>Admireee Enterpies</t>
  </si>
  <si>
    <t>Goose Butchery And General Supplies</t>
  </si>
  <si>
    <t>Kinamba Evans Enterprises</t>
  </si>
  <si>
    <t>Linsray General Merchants</t>
  </si>
  <si>
    <t>Frestemic Investments</t>
  </si>
  <si>
    <t>Samcec Enterprises</t>
  </si>
  <si>
    <t>Teshka Merchants</t>
  </si>
  <si>
    <t>Antarc Health Care Limited</t>
  </si>
  <si>
    <t>Teshka General Merchants</t>
  </si>
  <si>
    <t>Chem-Labs Limited</t>
  </si>
  <si>
    <t>Mokmat Enterprices Ltd</t>
  </si>
  <si>
    <t>Mica</t>
  </si>
  <si>
    <t>Ideca Electronicals</t>
  </si>
  <si>
    <t>Intrapid Medical Supplies</t>
  </si>
  <si>
    <t>Caitra Pharma Ltd</t>
  </si>
  <si>
    <t>Calita Merchants</t>
  </si>
  <si>
    <t>Bioquest</t>
  </si>
  <si>
    <t>Astonian Medical Suppliers</t>
  </si>
  <si>
    <t>Smartmake Ltd</t>
  </si>
  <si>
    <t>Wimos Solutions</t>
  </si>
  <si>
    <t>Mirugi Kariuki</t>
  </si>
  <si>
    <t>Juwakis Enterprises</t>
  </si>
  <si>
    <t>Biofit Diagnostics</t>
  </si>
  <si>
    <t>Molo Hospital</t>
  </si>
  <si>
    <t>Ardent Logistics</t>
  </si>
  <si>
    <t>Meriwange Links</t>
  </si>
  <si>
    <t>Highridge Pharmaceuticals Limited</t>
  </si>
  <si>
    <t>Irmn Limited</t>
  </si>
  <si>
    <t>Josh Nark Investment Ltd</t>
  </si>
  <si>
    <t>Ardent Logistics Limited</t>
  </si>
  <si>
    <t>Chantelle Enterprises</t>
  </si>
  <si>
    <t>Harleys Limited</t>
  </si>
  <si>
    <t>Surgibone Supplies</t>
  </si>
  <si>
    <t>Skyleaf Company</t>
  </si>
  <si>
    <t>Peywan Trading Company</t>
  </si>
  <si>
    <t>Kiumbuku Traders Ltd</t>
  </si>
  <si>
    <t>Savij Limited</t>
  </si>
  <si>
    <t>Intrapid Medical Suppliers</t>
  </si>
  <si>
    <t>Bright Diadnostic Limited</t>
  </si>
  <si>
    <t>Megatrix Enterprises</t>
  </si>
  <si>
    <t>Hewa Tele</t>
  </si>
  <si>
    <t>Antarc Healthcare Ltd</t>
  </si>
  <si>
    <t>Petkim Ventures</t>
  </si>
  <si>
    <t>Petkan Enterprises</t>
  </si>
  <si>
    <t>Tucson K Limited</t>
  </si>
  <si>
    <t>Antarc Healthcare</t>
  </si>
  <si>
    <t>Goose Butchery</t>
  </si>
  <si>
    <t>Naivasha Hospital</t>
  </si>
  <si>
    <t>Josna Supplies</t>
  </si>
  <si>
    <t>Allmed Medical Supplies Ltd</t>
  </si>
  <si>
    <t>Piwajaka Holdings Limited</t>
  </si>
  <si>
    <t>Piwajaka Holdings Ltd</t>
  </si>
  <si>
    <t>Veteran Pharmaceuticals Ltd</t>
  </si>
  <si>
    <t>Uncle Joe Butchery</t>
  </si>
  <si>
    <t>Antrac Healthcare Ltd</t>
  </si>
  <si>
    <t>Ardent Logistics Ltd</t>
  </si>
  <si>
    <t>Highbridge Pharmaceuticals</t>
  </si>
  <si>
    <t>Uncle Joe Butvhery</t>
  </si>
  <si>
    <t>Ng'Ang'A Posho Mill</t>
  </si>
  <si>
    <t>Petkesa Investments</t>
  </si>
  <si>
    <t>Josna Suppliers</t>
  </si>
  <si>
    <t>Elementaita Pharmaceuticals Ltd</t>
  </si>
  <si>
    <t>Ng"Ang"A Poshomill</t>
  </si>
  <si>
    <t>Astonia Medical Supplies</t>
  </si>
  <si>
    <t>Josaco Enterprise</t>
  </si>
  <si>
    <t>Basani Agensies</t>
  </si>
  <si>
    <t>Twelve Thirteen Enterprises Limited</t>
  </si>
  <si>
    <t>Twelve Thirteen Enterprises</t>
  </si>
  <si>
    <t>Milkom Entreprises</t>
  </si>
  <si>
    <t>Leadman Solution Limited</t>
  </si>
  <si>
    <t>Kevmed Dental And Medical Supplies Ltd</t>
  </si>
  <si>
    <t>Chanju Inv</t>
  </si>
  <si>
    <t>Lantex Skyways Solution</t>
  </si>
  <si>
    <t>Trian Supliers</t>
  </si>
  <si>
    <t>Bright Diagnostic Ltd</t>
  </si>
  <si>
    <t>Astonian Medical Suppliers Limited</t>
  </si>
  <si>
    <t>Kewaska Company Limited</t>
  </si>
  <si>
    <t>Allmed Medical Suppliers Ltd</t>
  </si>
  <si>
    <t>M/S Joseph Nganga Ngugi Uncle Joe Butchery</t>
  </si>
  <si>
    <t>Kein Medical Supplies</t>
  </si>
  <si>
    <t>Pewaki Agencies</t>
  </si>
  <si>
    <t>Brighton Pharmaceuticals Ltd</t>
  </si>
  <si>
    <t>Milkom Enterprises</t>
  </si>
  <si>
    <t>Chanju Investments</t>
  </si>
  <si>
    <t>Hemocue</t>
  </si>
  <si>
    <t>Dekib Pharmaceuticals</t>
  </si>
  <si>
    <t>Dawama Del Ltd</t>
  </si>
  <si>
    <t>Derrimax Enterprises</t>
  </si>
  <si>
    <t>Promax General Supplies</t>
  </si>
  <si>
    <t>Frinkev Pharma Limited</t>
  </si>
  <si>
    <t>Telescope Medical Technologies</t>
  </si>
  <si>
    <t>Leadman Solution Ltd</t>
  </si>
  <si>
    <t>Dawama  Delivery LTD</t>
  </si>
  <si>
    <t>Breumacha Enterprises</t>
  </si>
  <si>
    <t>Dawama Delivery Ltd</t>
  </si>
  <si>
    <t>Kunyaca General Supplies</t>
  </si>
  <si>
    <t>Josaco Enterprises</t>
  </si>
  <si>
    <t>Josaco Entreprises</t>
  </si>
  <si>
    <t>Barnea General Stores &amp; Suppliers</t>
  </si>
  <si>
    <t>Dawama Delivery Limited</t>
  </si>
  <si>
    <t>Barnea General Stores</t>
  </si>
  <si>
    <t>Three Ninety Enreprises Limited</t>
  </si>
  <si>
    <t>Virine Company</t>
  </si>
  <si>
    <t>Three Ninety Enterprises Limited</t>
  </si>
  <si>
    <t>Virine</t>
  </si>
  <si>
    <t>Dcm Investment Ltd</t>
  </si>
  <si>
    <t xml:space="preserve">Vetreran Pharm </t>
  </si>
  <si>
    <t>Astoninan Medical Suppliers Limited</t>
  </si>
  <si>
    <t>Medix East Africa Limited</t>
  </si>
  <si>
    <t>Medigate Systems Enterprises</t>
  </si>
  <si>
    <t>Celitech Supplies Ltd</t>
  </si>
  <si>
    <t>Medigates Systems Enterprise</t>
  </si>
  <si>
    <t>Sai Pharmaceuticals Limited</t>
  </si>
  <si>
    <t>Microbiology E.A.Ltd</t>
  </si>
  <si>
    <t>Veteran Pharmaceuticals Limited</t>
  </si>
  <si>
    <t>Basani Agencies</t>
  </si>
  <si>
    <t>Surgibone Suppliers</t>
  </si>
  <si>
    <t>City Ultradent Supplies Ltd</t>
  </si>
  <si>
    <t>Medigates Systems Enterprises</t>
  </si>
  <si>
    <t xml:space="preserve">Veteran Pharmaceauticals </t>
  </si>
  <si>
    <t>Intrapid Medi</t>
  </si>
  <si>
    <t>Three Ninety Enterptrises</t>
  </si>
  <si>
    <t>Splintrozen Investments</t>
  </si>
  <si>
    <t>Milto Pharma Limited</t>
  </si>
  <si>
    <t>Ar Pharmaceuticals Ltd</t>
  </si>
  <si>
    <t>PEYWAN TRADING CO</t>
  </si>
  <si>
    <t>Ole-nguruone</t>
  </si>
  <si>
    <t>Hewatele</t>
  </si>
  <si>
    <t>Christine Cheboi</t>
  </si>
  <si>
    <t xml:space="preserve">Easleigh Pharm </t>
  </si>
  <si>
    <t>MICA</t>
  </si>
  <si>
    <t>Being payment for the supply of drugs</t>
  </si>
  <si>
    <t>EASTLEIGH</t>
  </si>
  <si>
    <t>being payment for the supply of drugs</t>
  </si>
  <si>
    <t>Being payment for the supply of non- pharms</t>
  </si>
  <si>
    <t>SANPEC SUPPLIERS</t>
  </si>
  <si>
    <t>ZEN PHARMS</t>
  </si>
  <si>
    <t>LEGIT HEALTH CARE LTD</t>
  </si>
  <si>
    <t>Being payment for the supply of lab materials and reagents</t>
  </si>
  <si>
    <t>BIOFIT</t>
  </si>
  <si>
    <t>MEDIX EAST AFRICA</t>
  </si>
  <si>
    <t>KIA COMPUTERS</t>
  </si>
  <si>
    <t>Being payment for the supply of printing materials</t>
  </si>
  <si>
    <t>KENYA ELEPHANT PRIMARY CARE</t>
  </si>
  <si>
    <t>Being payment for the supply of ICT and Software</t>
  </si>
  <si>
    <t>CHRISTINE CHEBOI</t>
  </si>
  <si>
    <t>Being payment for the supply of sanitary and cleaning materials</t>
  </si>
  <si>
    <t>PHILIP SIGEI</t>
  </si>
  <si>
    <t>Being payment for the supply of milk</t>
  </si>
  <si>
    <t>SKYNET</t>
  </si>
  <si>
    <t>Being payment for the supply of meat</t>
  </si>
  <si>
    <t>DOREEN ADHIAMBO</t>
  </si>
  <si>
    <t>Being payment for the supply of vegetables</t>
  </si>
  <si>
    <t>HEWATELE</t>
  </si>
  <si>
    <t>Being payment for the supply of oxygen</t>
  </si>
  <si>
    <t>DYMA ENERGY</t>
  </si>
  <si>
    <t>Being payment for the supply of refine fuel</t>
  </si>
  <si>
    <t>KENYA POWER</t>
  </si>
  <si>
    <t>Being payment for the supply of electricity</t>
  </si>
  <si>
    <t>PGH</t>
  </si>
  <si>
    <t>Bioscope</t>
  </si>
  <si>
    <t>Hadley Green Ltd</t>
  </si>
  <si>
    <t>Luwan Company</t>
  </si>
  <si>
    <t>Klacciaqal International</t>
  </si>
  <si>
    <t>Luwan Company Ltd</t>
  </si>
  <si>
    <t>Bonytex Holdings Limited</t>
  </si>
  <si>
    <t>Osteomed Limited</t>
  </si>
  <si>
    <t>Eliana Gifted Hand</t>
  </si>
  <si>
    <t>Falley Medical Laboratory Services</t>
  </si>
  <si>
    <t>Medix East Africa</t>
  </si>
  <si>
    <t>Lesetech Works</t>
  </si>
  <si>
    <t>Linstar Ventures Ltd</t>
  </si>
  <si>
    <t>Kinspat Investment</t>
  </si>
  <si>
    <t>Promax General Supplies Limited</t>
  </si>
  <si>
    <t>Microvision Enterprises Ltd</t>
  </si>
  <si>
    <t>Glawin General Supplies</t>
  </si>
  <si>
    <t>Medi-Sparkle Blaze Company Ltd</t>
  </si>
  <si>
    <t>Mundiku Enterprises</t>
  </si>
  <si>
    <t>Precious Life Chemist</t>
  </si>
  <si>
    <t>Arthrosource Limited</t>
  </si>
  <si>
    <t>Crown Healthcare</t>
  </si>
  <si>
    <t>Kingscom Enterprise</t>
  </si>
  <si>
    <t>Highridge Pharmaceuticals Ltd</t>
  </si>
  <si>
    <t>Crater Enterprises And Supplies Ltd</t>
  </si>
  <si>
    <t>SUPPLY OF BUILDING M,ATERIALS TO PGH NAKURU</t>
  </si>
  <si>
    <t>Michinda Green Acres And Signs Ltd</t>
  </si>
  <si>
    <t>Riqeta Enterprises Ltd</t>
  </si>
  <si>
    <t>Valcare Investment</t>
  </si>
  <si>
    <t>Cardiod Engineering</t>
  </si>
  <si>
    <t>Bioscope Lab</t>
  </si>
  <si>
    <t>Roche Terre Investment</t>
  </si>
  <si>
    <t>Bioquest Kenya Ltd</t>
  </si>
  <si>
    <t>Yunimel Enterprises</t>
  </si>
  <si>
    <t>Ansell Pharmaceuticals</t>
  </si>
  <si>
    <t>Sai Pharmaceuticals Ltd</t>
  </si>
  <si>
    <t>Combined Orthopaedic Effort</t>
  </si>
  <si>
    <t>Gerden Enterprises</t>
  </si>
  <si>
    <t>Elana Emporium</t>
  </si>
  <si>
    <t>Riconets Ventures Ltd</t>
  </si>
  <si>
    <t>Bliss Events</t>
  </si>
  <si>
    <t>Kings And Queens Supplies</t>
  </si>
  <si>
    <t>Double Supplies</t>
  </si>
  <si>
    <t>Safrara Supplies</t>
  </si>
  <si>
    <t>Lantex Skyway</t>
  </si>
  <si>
    <t>Palney Engineering &amp; Supplies</t>
  </si>
  <si>
    <t>Willpo Solutions Limited</t>
  </si>
  <si>
    <t>Kimao</t>
  </si>
  <si>
    <t>Haimay Builders And Contractors Limited</t>
  </si>
  <si>
    <t>Trendstone Investment Limited</t>
  </si>
  <si>
    <t>SUPPLY OF BED SPREADS TO PGH NAKURU</t>
  </si>
  <si>
    <t>Petrelyne General Supplies</t>
  </si>
  <si>
    <t>Teleflex</t>
  </si>
  <si>
    <t>Josh Mark Investment</t>
  </si>
  <si>
    <t>Soti Imaging</t>
  </si>
  <si>
    <t>Medbliss Enterprises</t>
  </si>
  <si>
    <t>Dyna Services</t>
  </si>
  <si>
    <t>Prosperum Pharmaceuticals</t>
  </si>
  <si>
    <t>Bioscope Labaratory Supplies Ltd</t>
  </si>
  <si>
    <t>Almed Medical Supplies</t>
  </si>
  <si>
    <t>Sky Leaf Co. Ltd</t>
  </si>
  <si>
    <t>Philips Healthcare Tech</t>
  </si>
  <si>
    <t>Zen Pharmaceuticals</t>
  </si>
  <si>
    <t>Ariyana Styles</t>
  </si>
  <si>
    <t>Bright Diagonistic Ltd</t>
  </si>
  <si>
    <t>Pentank Africa Ltd</t>
  </si>
  <si>
    <t>Allmed Medical Supplies</t>
  </si>
  <si>
    <t>Brookhart Healthcare</t>
  </si>
  <si>
    <t>M/S Tucson K Ltd</t>
  </si>
  <si>
    <t>Medray Healthcare Limited</t>
  </si>
  <si>
    <t>Lorrenz Medical Supplies Ltd</t>
  </si>
  <si>
    <t>Legit Healthcare</t>
  </si>
  <si>
    <t>Cessy Compay Limited</t>
  </si>
  <si>
    <t>Celitech Supplies</t>
  </si>
  <si>
    <t>Ruaraka Marketing Ltd</t>
  </si>
  <si>
    <t>Blessed One Company</t>
  </si>
  <si>
    <t>Blessed Company Ltd</t>
  </si>
  <si>
    <t>Ar Phamaceuticls</t>
  </si>
  <si>
    <t>Classic Tanks Ltd</t>
  </si>
  <si>
    <t>Peshmac Enterprises</t>
  </si>
  <si>
    <t>Loscatoh K. Ltd</t>
  </si>
  <si>
    <t>Lighthouse Construction</t>
  </si>
  <si>
    <t>Brigton Diagnostic</t>
  </si>
  <si>
    <t>supply of cleaning materials</t>
  </si>
  <si>
    <t xml:space="preserve">CHESRA </t>
  </si>
  <si>
    <t>Supply of non pharms</t>
  </si>
  <si>
    <t>Double E supplies</t>
  </si>
  <si>
    <t>Being supply of Non pharms.</t>
  </si>
  <si>
    <t>DOUBLE E supplies</t>
  </si>
  <si>
    <t>Being payment and supplies of surgical Ppes</t>
  </si>
  <si>
    <t>GLOBAL PREMIER</t>
  </si>
  <si>
    <t xml:space="preserve">INSTALLATION OF STEEL GRATING </t>
  </si>
  <si>
    <t>KEWASKA COMPANY</t>
  </si>
  <si>
    <t>SUPPLY OF NON PHARMS</t>
  </si>
  <si>
    <t>SUPPLY OF GLOVES</t>
  </si>
  <si>
    <t>KINGS And Queens</t>
  </si>
  <si>
    <t>Being payment for theSupply Of Medical Drugs</t>
  </si>
  <si>
    <t>Kings and queens</t>
  </si>
  <si>
    <t>Office stationery</t>
  </si>
  <si>
    <t>Mewwa</t>
  </si>
  <si>
    <t>Supply of Counter panes</t>
  </si>
  <si>
    <t>NANKA VENTURES</t>
  </si>
  <si>
    <t>SUPPLY OF REUSABLE GOWNS</t>
  </si>
  <si>
    <t>SUPPLY OF GREEN LINEN</t>
  </si>
  <si>
    <t xml:space="preserve">Switch Global </t>
  </si>
  <si>
    <t>TUCSON K LIMITED</t>
  </si>
  <si>
    <t>RENAL UNIT PLANT HOUSE CONSTRUCTION</t>
  </si>
  <si>
    <t>fabrication of main gate</t>
  </si>
  <si>
    <t>keringet</t>
  </si>
  <si>
    <t>BIOFIT DIAGNOSTICS</t>
  </si>
  <si>
    <t>SUPPLY OF NON-PHARMACEUTICALS</t>
  </si>
  <si>
    <t>SUPPLY OF LAB REAGENTS</t>
  </si>
  <si>
    <t>SUPPLY OF FOOD AND RATION</t>
  </si>
  <si>
    <t>SUPPLY OF SANITARY AND CLEANING</t>
  </si>
  <si>
    <t>El-Burgon</t>
  </si>
  <si>
    <t xml:space="preserve">Philocheck Enterprises </t>
  </si>
  <si>
    <t>Elementaita Phamerceaticals</t>
  </si>
  <si>
    <t>Nakuru Steros</t>
  </si>
  <si>
    <t>Kia Computers</t>
  </si>
  <si>
    <t>GILGIL HOSPITAL</t>
  </si>
  <si>
    <t xml:space="preserve">GLOBAL PREMIER </t>
  </si>
  <si>
    <t>FOOD AND RATIONS</t>
  </si>
  <si>
    <t>NJELILY</t>
  </si>
  <si>
    <t>TUCSON</t>
  </si>
  <si>
    <t>CAESON</t>
  </si>
  <si>
    <t>21/22</t>
  </si>
  <si>
    <t xml:space="preserve">MISSION FOR ESSENTIAL DRUGS </t>
  </si>
  <si>
    <t>58218/58217/58219/58220/58222/58221/58223/58224/58225/58226/58243/58245/64454</t>
  </si>
  <si>
    <t>BEING PAYMENT FOR THE SUPPLY OF MEDICAL DRUGS TO PGH NAKURU</t>
  </si>
  <si>
    <t>BEING PAYMENT OF NHIF DEDUCTIONS FOR THE VARIOUS SUB COUNTY HOSPITALS FOR THE MONTH OF MARCH 2024</t>
  </si>
  <si>
    <t>NSSF</t>
  </si>
  <si>
    <t>BEING PAYMENT OF NSSF DEDUCTIONS FOR THE MONTH OF MARCH 2024</t>
  </si>
  <si>
    <t>BEING PAYMENT OF PAYEE DEDUCTIONS  FOR THE MONTH OF MARCH 2024</t>
  </si>
  <si>
    <t>AHL</t>
  </si>
  <si>
    <t>BEING PAYMENT OF  AFFORDABLE HOUSING LEVY DEDUCTIONS FOR THE MONTH OF MARCH 2024</t>
  </si>
  <si>
    <t>BEING PAYMENT OF  AFFORDABLE HOUSING LEVY DEDUCTIONS FOR THE MONTH FEBRUARY 2024</t>
  </si>
  <si>
    <t>BEING PAYMENT OF PAYEE DEDUCTIONS  FOR VARIOUS SUB COUNTIES THE MONTH OF MARCH 2024</t>
  </si>
  <si>
    <t xml:space="preserve">BEING PAYMENT FOR THE SUPPLY OF STATIONERIES </t>
  </si>
  <si>
    <t>IORA ENTERPRISES</t>
  </si>
  <si>
    <t>BEING PAYMENT FOR THE SUPPLY OF SANITARY AND CLEANING MATERIAL</t>
  </si>
  <si>
    <t>KIEMO HOLDINGS LIMITED</t>
  </si>
  <si>
    <t>637823/63824</t>
  </si>
  <si>
    <t>CENANE ENTERPRISES</t>
  </si>
  <si>
    <t>JOSSOL ENTERPRISES</t>
  </si>
  <si>
    <t xml:space="preserve">BEING PAYMENT FOR THE SUPPLY OF ICT EQUIPMENTS </t>
  </si>
  <si>
    <t xml:space="preserve">BEING PAYMENT FOR THE SUPPLY OF AIRTIME </t>
  </si>
  <si>
    <t>BEING PAYMENT OF NSSF DEDUCTIOS FOR THE VARIOUS SUB COUNTY HOSPITALS FOR THE MONTH OF FEBRUARY 2024</t>
  </si>
  <si>
    <t>BEING PAYMNET OF NHIF DEDUCTIONS FOR THE MONTH OF FEBRUARY 2024</t>
  </si>
  <si>
    <t>BEING PAYMENT OF NHIF DEDUCTIONS FOR THE VARIOUS SUB COUNTY HOSPITALS FOR THE MONTH OF FEBRUARY 2024</t>
  </si>
  <si>
    <t>HEWA TELE LIMITED</t>
  </si>
  <si>
    <t>BEING PAYMENT FOR THE SUPPLY OF MEDICAL OXYGEN TO PGH NAKURU</t>
  </si>
  <si>
    <t xml:space="preserve">LIGHTHOUSE </t>
  </si>
  <si>
    <t>BEING PAYMENT FOR THE SUPPLY OF NON PHARMS</t>
  </si>
  <si>
    <t>BEING PAYMENT OF AFFORDABLE HOUSING LEVY DEDUCTIONS FOR VARIOUS SUB COUNTIES FOR THE MONTH OF FEBRUARY 2024</t>
  </si>
  <si>
    <t>BELSA ENTERPRISES</t>
  </si>
  <si>
    <t>6078831/7/2023</t>
  </si>
  <si>
    <t>ARISE N MOVE LTD</t>
  </si>
  <si>
    <t>TETINATEC LIMITED</t>
  </si>
  <si>
    <t>63888/63893/63894/63891/63886/63865/63867/63870/63872</t>
  </si>
  <si>
    <t>MITHORI ENTERPRISES</t>
  </si>
  <si>
    <t>EAGLEMED TECHNOLOGIES</t>
  </si>
  <si>
    <t>09172</t>
  </si>
  <si>
    <t>BEING PAYMENT FOR THR REPAIR AND SERVICING OF ANAESTHETIC MACHINE IN PGH</t>
  </si>
  <si>
    <t>49935/36</t>
  </si>
  <si>
    <t>BEING PAYMENT FOR THE SUPPLY OF EDICAL DRUGS</t>
  </si>
  <si>
    <t>638885/63887/63889/63892/63895/63864/63866/63869/</t>
  </si>
  <si>
    <t>RUNISAR ENTERPRISES</t>
  </si>
  <si>
    <t>TRANSMEDIC HEALTHCARE LIMITED</t>
  </si>
  <si>
    <t>63578/63577</t>
  </si>
  <si>
    <t>BRIGHTON PHARMACEUTICALS</t>
  </si>
  <si>
    <t>HIGHRIDGE PHARMACEUTICALS</t>
  </si>
  <si>
    <t>MEDASIL SURGICAL LIMITED</t>
  </si>
  <si>
    <t>MED-RISE ENTERPRISES</t>
  </si>
  <si>
    <t>BEING PAYMENT FOR THE SUPPLY OF OF NON PHARMACEUTICALS</t>
  </si>
  <si>
    <t>JOYMED LOGISTICS</t>
  </si>
  <si>
    <t>NIMKIM VENTURES LTD</t>
  </si>
  <si>
    <t>ACTJOY GENERAL SUPPLIERS</t>
  </si>
  <si>
    <t>TACJAY GENERAL SUPPLIES</t>
  </si>
  <si>
    <t>WACKPLY TECH</t>
  </si>
  <si>
    <t>DIANETECH SOLUTIONS</t>
  </si>
  <si>
    <t>BEING PAYMENT FOR THE SUPPLY OF PRINTING DOCUMENTS</t>
  </si>
  <si>
    <t xml:space="preserve">WANGARIRA SMART ESTBALISHMENT </t>
  </si>
  <si>
    <t xml:space="preserve">BEING PAYMENT FOR THE SUPPLY OF BANNERS </t>
  </si>
  <si>
    <t>DELKI SUPPLIERS</t>
  </si>
  <si>
    <t>PHASCOS BUILDERS LIMITED</t>
  </si>
  <si>
    <t>KIWINJA SOLUTIONS</t>
  </si>
  <si>
    <t>LUMISA RELIABLE SERVICES LIMITED</t>
  </si>
  <si>
    <t>BEING PAYMENT OF FULL BOARD TUITION FEE FOR VARIOUS OFFICERS</t>
  </si>
  <si>
    <t>JOSHMARK INVESTMENTS</t>
  </si>
  <si>
    <t>CHIBON SUPPLIES</t>
  </si>
  <si>
    <t>49885/49882</t>
  </si>
  <si>
    <t xml:space="preserve">BEING PAYMENT FOR THE SUPPLY OF TYRES </t>
  </si>
  <si>
    <t>SUNEM ENTERPRISES LTD</t>
  </si>
  <si>
    <t>13314/13315</t>
  </si>
  <si>
    <t xml:space="preserve">BEING PAYMENT FOR THE MAINTENANCE OF MOTOR VEHICLES </t>
  </si>
  <si>
    <t>PHEMILLS ENTERPRISE</t>
  </si>
  <si>
    <t>BEING PAYMENT FOR THE SUPPLY OF ADVERTISING CATALOGUE</t>
  </si>
  <si>
    <t xml:space="preserve">BEING PAYMENT FOR THE PROPOSED WATER CONNECTION AND PURCHASE OF WATER TANK AT KIWAMU DISPENSARY IN DUNDORI WARD </t>
  </si>
  <si>
    <t>MUGIMA ENTERPRISES</t>
  </si>
  <si>
    <t>BEING PAYMENT FOR THE PROPOSED CONSTRUCTION OF PERIMETER WALL AT ABAHATI CENTRE IN BAHATI WARD</t>
  </si>
  <si>
    <t>BEING PAYMENT OF AFFORDABLE HOUSING LEVY DEDUCTIONS  FOR THE MONTH OF JUNE 2024</t>
  </si>
  <si>
    <t>BEING PAYMENT OF PAYEE DEDUCTIONS FOR THE MONTH OF JUNE OF MAY 2024</t>
  </si>
  <si>
    <t>BEING PAYMENT FOR TUITION FEE FOR LYDIA NYAMBURA MIGWI FOR SUPERVISORY SKILL COURSE</t>
  </si>
  <si>
    <t>BEING PAYMENT OF AFFORDABLE HOUSING LEVY FOR THE MONTH OF JUNE 2024</t>
  </si>
  <si>
    <t>65052/65051</t>
  </si>
  <si>
    <t>BEING PAYMENT FOR THE SUPPLY OF BED SHEETS</t>
  </si>
  <si>
    <t>BEING PAYMENT FOR THE SUPPLY OF LINEN</t>
  </si>
  <si>
    <t>BEING PAYMENT FOR THE SUPPLY OF VACCINES</t>
  </si>
  <si>
    <t>BEING PAYMENT FOR THE SUPPLY OF FOOD STUFFS TO LANET HEALTH CENTRE</t>
  </si>
  <si>
    <t>BEING PAYMENT FOR THE SUPPLY OF FOOD STUFFS TO KAPKURES HEALTH CENTRE</t>
  </si>
  <si>
    <t>10815/10821</t>
  </si>
  <si>
    <t>BEING PAYMNET FOR FULL DAY CONFERENCE PACKAGE</t>
  </si>
  <si>
    <t>BEING PAYMENT FOR THE SUPPLY OF LABORATORY REAGENTS</t>
  </si>
  <si>
    <t>BABUYE INVESTMENT</t>
  </si>
  <si>
    <t xml:space="preserve">BEING PAYMENT FOR THE SUPPLY OF AVOCADO SEEDLINGS </t>
  </si>
  <si>
    <t>TRUE AXIS</t>
  </si>
  <si>
    <t>BEING PAYMENT FOR THE SUPPLY OF PSYCHIARY ,RIPPLE AND STANADARD MATTRESS</t>
  </si>
  <si>
    <t>Teshka General Merchant</t>
  </si>
  <si>
    <t>BERTROTHY SUPPLIES</t>
  </si>
  <si>
    <t>09256</t>
  </si>
  <si>
    <t>BEING PAYMENT FOR MAINTENANCE OF EQUIPMENT</t>
  </si>
  <si>
    <t>09254</t>
  </si>
  <si>
    <t>MEDRAY HEALTHCARE</t>
  </si>
  <si>
    <t>09262</t>
  </si>
  <si>
    <t>BEING PAYMENT FOR MAINTENANCE OF MEDICAL  EQUIPMENT AND DENTAL EQUIPMENTS</t>
  </si>
  <si>
    <t>09252</t>
  </si>
  <si>
    <t>09258</t>
  </si>
  <si>
    <t>BEING PAYMENT FOR THE SUPPLY AND DELIVERY OF GENERAL OFFICE STATIONARIES</t>
  </si>
  <si>
    <t>10611/12/13/14/15</t>
  </si>
  <si>
    <t>BEING PAYMENT FOR THE SERVICING AND MAINTENANCE OF MOTOR VEHICLES AS PER THE ATTACHED LPOS/INVOICES</t>
  </si>
  <si>
    <t>MOSES AMBUNDO MUKOKHO</t>
  </si>
  <si>
    <t>18/4/2024</t>
  </si>
  <si>
    <t>BEING PAYMENT FOR THE SUPPLY OF DAILY NATION AND THE STANDARD NEWSPAPERS FOR THE MONTH OF APRIL,2024</t>
  </si>
  <si>
    <t>00201</t>
  </si>
  <si>
    <t>BEING PAYMENT FOR THE SERVICING OF 32CG204A LAND CRUISER(AMBULANCE RONGAI SUB COUNTY) AS PER THE ATTACHED LPOS/INVOICE</t>
  </si>
  <si>
    <t>BEING PAYMENT OF NSSF DEDUCTIONS FOR THE MONTH OF AUGUST 2023</t>
  </si>
  <si>
    <t>M/S MITHORI ENTERPRISES LIMITED</t>
  </si>
  <si>
    <t>VIVO ENERGY</t>
  </si>
  <si>
    <t>BEING PAYMENT FOR THE SUPPLY AND DELIVERY OF FUEL TO PGH</t>
  </si>
  <si>
    <t>BEING PAYMENT OF NHIF DEDUCTION FOR THE MONTH OF MAY 2024</t>
  </si>
  <si>
    <t xml:space="preserve">AHL </t>
  </si>
  <si>
    <t>BEING PAYMENT OF AHL DEDUCTIONS FOR THE MONTH OF MAY 2024</t>
  </si>
  <si>
    <t>BEING PAYMENT OF PAYEE DEDUCTIONS FOR THE MONTH OF MAY 2024</t>
  </si>
  <si>
    <t>BEING PAYMENT OF NSSF DEDUCTIONS FOR THE MONTH OFMAY 2024</t>
  </si>
  <si>
    <t>27/11/2023</t>
  </si>
  <si>
    <t>BEING PAYMENT OF NSSF DEDUCTIONS FOR THE MONTH OF MAY 2024</t>
  </si>
  <si>
    <t>BEING PAYMENT OF NSSF DEDUCTIONS FOR THE MONTH OF FEBRUARY 2024</t>
  </si>
  <si>
    <t>COMMISSIONER OF INCOME TAXES</t>
  </si>
  <si>
    <t>BEING PAYMENT OF AFFORDABLE HOUSING LEVY DEDUCTIONS FOR THE VARIOUS SUB COUNTIES FOR THE MONTH OF FEBRUARY 2024</t>
  </si>
  <si>
    <t>CENANE ENTERPRISE LIMITED</t>
  </si>
  <si>
    <t>BEING PAYMENT FOR THE SUPPLY OF CLEANSING MATERIAL TO PGH NAKURU</t>
  </si>
  <si>
    <t>BEING PAYMENT FOR THE PROVISION OF EVENT MANAGEMENT AND OUTSIDE CATERING SERVICES</t>
  </si>
  <si>
    <t>RUNISAR ENTERPRISES LIMITED</t>
  </si>
  <si>
    <t>BEING PAYMENT FOR NON-PHARMACEUTICALS SUPPLIED</t>
  </si>
  <si>
    <t>WORKSMAN INTERNATIONAL CO.LTD</t>
  </si>
  <si>
    <t>15/092023</t>
  </si>
  <si>
    <t>NANROTS CONTRACTORS AND GENERAL MERCHANTS</t>
  </si>
  <si>
    <t>JOSH MARK INVESTMENTS LIMITED</t>
  </si>
  <si>
    <t>BEING PAYMENT FOR LABORATORY ITEMS SUPPLIED</t>
  </si>
  <si>
    <t>BEING PAYMENT OF NSSF DEDUCTIONS FOR THE MONTH OF OCTOBER 2023</t>
  </si>
  <si>
    <t>BEING PAYMENT OF PAYEE DEDUCTIONS FOR THE MONTH OF OCTOBER 2023</t>
  </si>
  <si>
    <t>COMMISSIONER OF DOMESTIC TAXES (AHL)</t>
  </si>
  <si>
    <t>BEING PAYMENT OF AHL DEDUCTIONS FOR THE MONTH OF OCTOBER 2023</t>
  </si>
  <si>
    <t>BEING PAYMENT OF NHIF DEDUCTIONS FOR THE MONTH OF OCTOBER 2023</t>
  </si>
  <si>
    <t>BEING PAYMENT FOR TH SUPPLY OF DIESEL</t>
  </si>
  <si>
    <t>MEDSERV AFRICA LIMITED</t>
  </si>
  <si>
    <t>KINGSCOM ENTERPRISES LIMITED</t>
  </si>
  <si>
    <t>BEING PAYMENT FOR THE SUPPLY OF PRINTED SATIONERY TO PGH NAKURU</t>
  </si>
  <si>
    <t>PLUTOCRAT VENTURES LIMITED</t>
  </si>
  <si>
    <t>NDUNGLEEH GENERAL PRINTERS AND SUPPLIES LIMITED</t>
  </si>
  <si>
    <t>GOLD MASCOT ENTERPRISES LIMITED</t>
  </si>
  <si>
    <t>63592/63587/63588</t>
  </si>
  <si>
    <t>BEING PAYMENT FOR THE SUPPLING OF NON-PHARMACEUTICALS</t>
  </si>
  <si>
    <t>PEYWAN TRADING COMPANY</t>
  </si>
  <si>
    <t>TRANSEND VENTURES LIMITED</t>
  </si>
  <si>
    <t>BEING PAYMENT FOR THE SUPPLYING OF BED SPREADS, THEATRE MATERIALS MACKINTOSH TO PGH</t>
  </si>
  <si>
    <t>M/S ARISE N MOVE LIMITED</t>
  </si>
  <si>
    <t>BEING PAYMENT FOR THE SUPPLY AND DELIVERY OF FOOD STUFF</t>
  </si>
  <si>
    <t>BEING PAYMENT FOR THE SUPPLY AND DELIVERY OF CLEANSING MATERIALS AND DISINFECTANTS</t>
  </si>
  <si>
    <t>KENYA MEDICAL SUPPLIERS AUTHORITY</t>
  </si>
  <si>
    <t>BEING PAYMENT FOR THE SUPPLY OF NON-PHARMS</t>
  </si>
  <si>
    <t>MOSES AMBUNDO MUKHOKHO NEWS PAPER SUPPLIERS</t>
  </si>
  <si>
    <t>BEING PAYMENT FOR THE SUPPLY OF NEWSPAPERS MAY2024</t>
  </si>
  <si>
    <t>BEING PAYMENT OF RETENTION MONIES FOR THE PROPOSED EQUIPING, ELECTICITY CONNECTION, WATER CONNECTION AND FENCING OF NGONDU DISPENSARY AT MOSOP WARD RONGAI SUB COUNTY</t>
  </si>
  <si>
    <t>BERTHROTHY SUPPLIES</t>
  </si>
  <si>
    <t>BEING PAYMENT FOR THE REPAIR AND SERVICING OF WATER DISTILLER AT PGH</t>
  </si>
  <si>
    <t>EAGLEMED TECHNOLOGIES LIMITED</t>
  </si>
  <si>
    <t>BEING PAYMENT FOR THE REPAIR OF MRI UPS AT PGH NAKURU</t>
  </si>
  <si>
    <t>LIMAH E.A LIMITED</t>
  </si>
  <si>
    <t>SMARTMAKE LIMITED</t>
  </si>
  <si>
    <t>BEING PAYMENT FOR THE SUPPLY OF FOOD STUFF TO PGH NAKURU</t>
  </si>
  <si>
    <t>RAYETU BUSINESS SOLUTIONS</t>
  </si>
  <si>
    <t>BEING PAYMENT FOR TWO RADIO TALK SHOWS ON CERVICAL CANCER</t>
  </si>
  <si>
    <t xml:space="preserve">BEING PAYMENT  FOR THE REGISTRATION OF NHIF CARDS TO VULNERABLES IN NAKRU WEST SUB-COUNTY, RHONDA WARD </t>
  </si>
  <si>
    <t>BEING PAYMENT FOR THE REGISTRATION OF NHIF CARDS TO VULNERABLES IN NAIVAHA SUB COUNTY, OLKARIA WARD</t>
  </si>
  <si>
    <t>RELIABLE COMMUNICATIONS</t>
  </si>
  <si>
    <t xml:space="preserve">BEING PAYMENT FOR TWO TV INTERVIEWS </t>
  </si>
  <si>
    <t>INTRAPID MEDICAL SUPPLIES</t>
  </si>
  <si>
    <t>BEING PAYMENT FOR THE SUPPLYING OF NON-PHARMACEUTICALS TO PGH</t>
  </si>
  <si>
    <t>ALLMED MEDICAL SUPPLIES LIMITED</t>
  </si>
  <si>
    <t>BAYRIDGE INTERNATIONAL ENTERPRISES</t>
  </si>
  <si>
    <t>65011/65012/65010</t>
  </si>
  <si>
    <t>BEING PAYMENT FOR THE SUPPLY AND DELIVERY OF HOUSEHOD ITEMS</t>
  </si>
  <si>
    <t>M/S BEAJOS CONSTRUCTION LIMITED</t>
  </si>
  <si>
    <t>BEING PAYMENT FOR THE PROPOSED CONSTRUCTION OF BONDENI METERNITY WALKWAY TO WARD</t>
  </si>
  <si>
    <t>BEING PAYMENT FOR THE SUPPLY OF OFFICE CHAIRS</t>
  </si>
  <si>
    <t>FLYMAMA INVESTMENT LIMITED</t>
  </si>
  <si>
    <t>BEING PAYMENT FOR THE SUPPLY OF CLEANSING MATERIAL AND DETERGENTS</t>
  </si>
  <si>
    <t>JOHNY DOMESTIC GOOD ENTERPRISES</t>
  </si>
  <si>
    <t xml:space="preserve">PAYMENT TO TRAINING FEES </t>
  </si>
  <si>
    <t>BEING PAYMENT FOR THE SUPPLYING OF MEDICAL OXYGEN TO PGH</t>
  </si>
  <si>
    <t>BEING PAYMENT FOR THE SUPPLY OF ANC BOOKLETS(M&amp;C)</t>
  </si>
  <si>
    <t>M/S MEDRISE ENTERPRISE LIMITED</t>
  </si>
  <si>
    <t>BEING PAYMENT FOR THE SUPPLY OF LABOLATORY ITEMS</t>
  </si>
  <si>
    <t>65057/65058/65059</t>
  </si>
  <si>
    <t xml:space="preserve">BEING PAYMENT FOR THE SUPPLYING OF MEDICAL DRUGS </t>
  </si>
  <si>
    <t>KENYA SOCIETY FOR THE BLIND</t>
  </si>
  <si>
    <t>ARISE N MOVE</t>
  </si>
  <si>
    <t>BEING PAYMENT FOR THE SUPPLY OF FOOD STUFF</t>
  </si>
  <si>
    <t>M/S KEMSA</t>
  </si>
  <si>
    <t>BEING PAYMENT FOR THE SUPPLY OF CLEANSING MATERIALS</t>
  </si>
  <si>
    <t>26/02/24</t>
  </si>
  <si>
    <t>PLANET EVENTS</t>
  </si>
  <si>
    <t>00488</t>
  </si>
  <si>
    <t>23/11/2023</t>
  </si>
  <si>
    <t>catering services at CECM and COMS offices</t>
  </si>
  <si>
    <t>09211</t>
  </si>
  <si>
    <t>26-04-2024</t>
  </si>
  <si>
    <t xml:space="preserve">Piping of oxygen plant to Margaret Kenyatta Mother Baby Oxygen Plant </t>
  </si>
  <si>
    <t>RUNISAR ENTERPRISES LTD</t>
  </si>
  <si>
    <t>24/5/2023</t>
  </si>
  <si>
    <t>Supply of Cleansing materials</t>
  </si>
  <si>
    <t>Glawain General Suppliers</t>
  </si>
  <si>
    <t>17/5/2023</t>
  </si>
  <si>
    <t>Happenwell Enterprises</t>
  </si>
  <si>
    <t>20/6/2023</t>
  </si>
  <si>
    <r>
      <t>COUNTY:</t>
    </r>
    <r>
      <rPr>
        <b/>
        <sz val="12"/>
        <rFont val="Times New Roman"/>
        <family val="1"/>
      </rPr>
      <t>Nakuru County</t>
    </r>
  </si>
  <si>
    <r>
      <t xml:space="preserve"> DEPARTMENT: </t>
    </r>
    <r>
      <rPr>
        <b/>
        <sz val="12"/>
        <rFont val="Times New Roman"/>
        <family val="1"/>
      </rPr>
      <t>Nakuru City.</t>
    </r>
  </si>
  <si>
    <t>DEVELOPMENT EXPENDITURE.</t>
  </si>
  <si>
    <t>Nakuplan Consultants</t>
  </si>
  <si>
    <t>06461</t>
  </si>
  <si>
    <t>Counterpart Funding For Un Habitat Municipal Vision 2050 Programme.</t>
  </si>
  <si>
    <t>Totals.</t>
  </si>
  <si>
    <t>RECURRENT EXPENDITURE.</t>
  </si>
  <si>
    <t>Midfair Computer Systems LTD.</t>
  </si>
  <si>
    <t>Supply And Delivery Of Laptops,Desktops And Computers.</t>
  </si>
  <si>
    <t>Sabero (EA) LTD.</t>
  </si>
  <si>
    <t>03305</t>
  </si>
  <si>
    <t>Renovation At District Works Offices And Caretaker Room At Municipal Board.</t>
  </si>
  <si>
    <t>Midland Hotel.</t>
  </si>
  <si>
    <t>03337</t>
  </si>
  <si>
    <t>Half Day Conference Package For A Meeting Between Nakuru County Executive And The Nakuru Municipal Board Members On 15Th December 2021</t>
  </si>
  <si>
    <t>Blessed One Company Limited.</t>
  </si>
  <si>
    <t>07322</t>
  </si>
  <si>
    <t>BEING PAYMENT FOR PROVISION OF FULL DAY CONFRECE FACILITY TO NAKURU CITY BOARD FROM 13TH MAY,2024 TO 17TH MAY,2024 TO WORK ON STRATEGIC PLAN AND ANNUAL WORKPLAN.</t>
  </si>
  <si>
    <t>BEING PAYMENT FOR SUPPLY AND DELIVERY OF WINDOWS OPERATING SYSTEMS,MICROSOFT OFFFICE AND ANTIVIRUSES TO NAKURU CITY.</t>
  </si>
  <si>
    <t>KENYA SCHOOL OF GOVERNMENT  BARINGO</t>
  </si>
  <si>
    <t>07324</t>
  </si>
  <si>
    <t>BEING PAYMENT OF TRAINING FOR TWO NAKURU CITY BOARD OFFICERS NAMELY;-EMMANUEL KOECH AND PETER KARIUKI TO TRAIN ON SUPERVISORY SKILLS DEVELOPMENT.</t>
  </si>
  <si>
    <t>INSTITUTE OF CERTIFIED PUBLIC ACCOUNTANT OF KENYA</t>
  </si>
  <si>
    <t>07323</t>
  </si>
  <si>
    <t>BEING PAYMENT TO ATTEND THE 8TH INTERNATIONAL LADY ACCOUNTANT TO THREE NAKURU CITY BOARD OFFICERS:-MARY KAGONYA,JOYCE LENGOPITO AND NANCY NAHOLI.</t>
  </si>
  <si>
    <t>REPORT ON DEVELOPMENT PENDING BILLS AS AT 30TH SEPTEMBER, 2024</t>
  </si>
  <si>
    <t xml:space="preserve">M/S EKAY CONTARCTORS </t>
  </si>
  <si>
    <t>BEING 1ST PAYMENT FOR PROPOSED CONSTRUCTION OF 1 NO ECD CLASSROOM AT HIGHLAND IN KERINGER WARD KURESOI SOUTH SUB COUNTY</t>
  </si>
  <si>
    <t xml:space="preserve"> DEPARTMENT: AGRICULTURE,LIVESTOCK,FISHERIES AND VETERINARY SERVICES</t>
  </si>
  <si>
    <t>PROGRESS REPORT ON SETTLEMENT OF PENDING BILLS AS AT 30TH SEPTEMBER 2024</t>
  </si>
  <si>
    <t>contract number</t>
  </si>
  <si>
    <t>Outstanding Pending Bill Amount as of 30TH SEPTEMBER 2024</t>
  </si>
  <si>
    <t>Surban Engineering Works</t>
  </si>
  <si>
    <t>CGN/MOALF/ONT/009/2022-2023</t>
  </si>
  <si>
    <t>30.05.2023</t>
  </si>
  <si>
    <t xml:space="preserve">Proposed completion of Tebeswet,Saptet,Kapkwen,Taachasis </t>
  </si>
  <si>
    <t>Willpo limited</t>
  </si>
  <si>
    <t>CGN/MOALF/ONT/895/2021-2022</t>
  </si>
  <si>
    <t>Supply and delivery of boat and engine to olkaria ward.</t>
  </si>
  <si>
    <t>RECURRENT PENDING BILS AS AT 30TH SEPTEMBER 2024</t>
  </si>
  <si>
    <t>Crater enterprises &amp; supplies ltd</t>
  </si>
  <si>
    <t>CGN/MOALF/Q/013/2021-2022</t>
  </si>
  <si>
    <t>Supply and delivery of staff shirts with county logo and departmental colours.</t>
  </si>
  <si>
    <t>05.06.2023</t>
  </si>
  <si>
    <t>Supply of Fuel for the Department</t>
  </si>
  <si>
    <t>PROMAX GENERAL SUPPLIERS</t>
  </si>
  <si>
    <t>06.06.2023</t>
  </si>
  <si>
    <t>Supply and delivery of tyres for the department</t>
  </si>
  <si>
    <t>GLOSEC SECURITY</t>
  </si>
  <si>
    <t>Offering Security Services at ATC</t>
  </si>
  <si>
    <t>NAIVASHA WATER SEWERAGE AND SANITATION COMPANY</t>
  </si>
  <si>
    <t>supply of water to naivasha</t>
  </si>
  <si>
    <t>CGN/Q/MOALF/004/2023-2024</t>
  </si>
  <si>
    <t>O6978</t>
  </si>
  <si>
    <t>Repair of two patrol boats and three 40 horse power Yamaha out board engines for lake naivasha</t>
  </si>
  <si>
    <t>CGN/Q/MOALF/002/2023-2024</t>
  </si>
  <si>
    <t>O6961</t>
  </si>
  <si>
    <t xml:space="preserve"> Repair ,Service and maintenance of motor vehicle for the department</t>
  </si>
  <si>
    <t>CGN/Q/MOALF/003/2023-2024</t>
  </si>
  <si>
    <t>O6983</t>
  </si>
  <si>
    <t>Starlights precision limited</t>
  </si>
  <si>
    <t>CGN/FIN/FA/GDS/001/2023-2026</t>
  </si>
  <si>
    <t>supply and delivery of tryres and maintenance of free battery</t>
  </si>
  <si>
    <t>Provision of security services for ATC for the month of April,May and June 2024</t>
  </si>
  <si>
    <t>INCOME TAX PAYEE ACCOUNT</t>
  </si>
  <si>
    <t>2% Withholding Tax - PRINT OPTIONS LIMITED - FIN2363102 /</t>
  </si>
  <si>
    <t>COMMISSIONER OF DOMESTIC TAXES</t>
  </si>
  <si>
    <t>LAPTRUST</t>
  </si>
  <si>
    <t>STAFF PENSION</t>
  </si>
  <si>
    <t>DATACLAVE</t>
  </si>
  <si>
    <t>DATA ANALYTICS TRAINING</t>
  </si>
  <si>
    <t>ISABELLA MAKORI</t>
  </si>
  <si>
    <t xml:space="preserve">FOREIGN TRAVEL </t>
  </si>
  <si>
    <t>ALICE KERING</t>
  </si>
  <si>
    <t>KENYA POWER AND LIGHTING</t>
  </si>
  <si>
    <t>KPLC BILLS-SEVERAL BILLS</t>
  </si>
  <si>
    <t>Michael Kuria</t>
  </si>
  <si>
    <t>Purchase of land for Mbombo ECD in Elementaita Ward.</t>
  </si>
  <si>
    <t>TOTAL DEVELOPMENT BILLS</t>
  </si>
  <si>
    <t>THE STANDARD GROUP PLC</t>
  </si>
  <si>
    <t>MADINA WATER</t>
  </si>
  <si>
    <t>Delivery  of 20 LTR bottled  mimeral water to the department.</t>
  </si>
  <si>
    <t>MADINI WATER</t>
  </si>
  <si>
    <t>Supply and delivery of HP spectre x360 convert core I 7 16 GB 1 TB SSD WII pro Labtop and Apple IPHONE</t>
  </si>
  <si>
    <t>NAKURU AGRICULTURAL TRAINING CENTRE</t>
  </si>
  <si>
    <t>Catering and Hall Services</t>
  </si>
  <si>
    <t>AFRICAN TOUCH SAFARIS LTD</t>
  </si>
  <si>
    <t>01646</t>
  </si>
  <si>
    <t>Being payment of Booking of Return Air ticket for CEC-LHPP to attend Consultative M,eeting between H.E the Governor and the members of Nakuru County Assembly from 23rd-26th January, 2022 in Reef Hotel in Mombasa.</t>
  </si>
  <si>
    <t>06760</t>
  </si>
  <si>
    <t>Being payment of Booking Air ticket from Nairobi to Warsaw, Poland for Sammy Munga -Administrator Lands who attended the Eleven Session of World Urban Forum(wuf110) at Katowice, Poland from 26th-30th June, 2022. Cancellation of flight for JudyLeah Gthoni Waihenya to Warsaw, Poland.</t>
  </si>
  <si>
    <t>39262/3/4</t>
  </si>
  <si>
    <t>General office supply</t>
  </si>
  <si>
    <t>39213</t>
  </si>
  <si>
    <t>supply of I pc Mortise kock HNTL and 2pcs Mortise lock MMT</t>
  </si>
  <si>
    <t>39259</t>
  </si>
  <si>
    <t>39260</t>
  </si>
  <si>
    <t>GLOBO POINT VENTURE</t>
  </si>
  <si>
    <t>07802</t>
  </si>
  <si>
    <t>Servicing of motovehicle 32CG054A</t>
  </si>
  <si>
    <t>07803</t>
  </si>
  <si>
    <t>Servicing of motovehicle GKB 778F Mitsubishi D/CAB</t>
  </si>
  <si>
    <t>07805</t>
  </si>
  <si>
    <t>07801</t>
  </si>
  <si>
    <t>Servicing of motovehicle GKB 775F Mitsubishi D/CAB</t>
  </si>
  <si>
    <t>TRIAN SUPPLIERS</t>
  </si>
  <si>
    <t>Provision of tents, chairs, PA Adress System, Mobile toilets and parcked refreshments</t>
  </si>
  <si>
    <t>Conference facilities</t>
  </si>
  <si>
    <t>06752</t>
  </si>
  <si>
    <t>Being payment for a 2 page Suppliment on Gilgil Municipal Charter and 1000 copies of The Standard Newspaper on 7th July, 2022.</t>
  </si>
  <si>
    <t>CIDER COLLECTION</t>
  </si>
  <si>
    <t>RODI OREGE &amp; CO</t>
  </si>
  <si>
    <t>Conveyancy, legal and transfer fee for various Land purchase.</t>
  </si>
  <si>
    <t>Supply and delivery of fuels ( Diesel)</t>
  </si>
  <si>
    <t>39291</t>
  </si>
  <si>
    <t>BLESSED ONE COMPANY LTD</t>
  </si>
  <si>
    <t>39283</t>
  </si>
  <si>
    <t>Supply and delivery of stationery</t>
  </si>
  <si>
    <t>A.C.K IMANI GUEST HOUSE</t>
  </si>
  <si>
    <t>07618</t>
  </si>
  <si>
    <t>Cnference facilities</t>
  </si>
  <si>
    <t>BONTANA HOTEL</t>
  </si>
  <si>
    <t>INFINATE LOGIC BUSINESS SOLUTIONS LTD</t>
  </si>
  <si>
    <t>06790/06792/06789/06791</t>
  </si>
  <si>
    <t>Servicing of motor vehicles</t>
  </si>
  <si>
    <t>07838/07817/07824/07815/07834/07837/07835</t>
  </si>
  <si>
    <t>03085</t>
  </si>
  <si>
    <t>Lunch buffet for 40PAX</t>
  </si>
  <si>
    <t>VILLA GRAZIA LUXURY HOTEL</t>
  </si>
  <si>
    <t>06811</t>
  </si>
  <si>
    <t>Accomodation</t>
  </si>
  <si>
    <t>MARIMAYA INVESTMENTS LTD</t>
  </si>
  <si>
    <t>34400/34399/34393</t>
  </si>
  <si>
    <t xml:space="preserve">General office supply </t>
  </si>
  <si>
    <t>39208</t>
  </si>
  <si>
    <t>39204/39203</t>
  </si>
  <si>
    <t>06-16-2023</t>
  </si>
  <si>
    <t>Supply and delivery of various Workshop tools</t>
  </si>
  <si>
    <t>DASUFAM LTD</t>
  </si>
  <si>
    <t>36733</t>
  </si>
  <si>
    <t>Delivery and supply of sodas, water and PA system used during Governors meeting on 8th July, 2022.</t>
  </si>
  <si>
    <t>M/S DENKEN BUILDING AND CONSTRUCTION LIMITED</t>
  </si>
  <si>
    <t>PROPOSED RENOVATIONS WORKS FOR GILGIL AND MOLO MUNICIPAL OFFICES</t>
  </si>
  <si>
    <t>ADVERTISEMENT</t>
  </si>
  <si>
    <t>FULL DAY CONFERENCE FOR 2 DAYS TO PREPARE TORS FOR LAND AND PHYSICAL PLANNING PROJECTS ON 13TH-14TH FEB,2024</t>
  </si>
  <si>
    <t>RELIABLE COMMUNICATION LTD</t>
  </si>
  <si>
    <t>KAMUMU AUTO DEALERS</t>
  </si>
  <si>
    <t>SERVICE AND REPAIRS OF VARIOUS MOTOR VEHICLES IN THE DEPARTMENTS</t>
  </si>
  <si>
    <t>SUPPLY AND DELIVERY OF HP LAPTOP CORE(1 TB),SAMSUNG GALAXY A55 AND HP LAPTOP CORE 15 (1TB)TOUCH</t>
  </si>
  <si>
    <t>SUPPLY CEREMONIAL SHIRTS,BRANDED SWEATERS AND OFFICIAL JACKETS</t>
  </si>
  <si>
    <t>SUPPLY OF ROLL UP BANNERS,TIE DROPS AND FLIERS</t>
  </si>
  <si>
    <t>ASTORIAN GRAND HOTEL LTD</t>
  </si>
  <si>
    <t>FULL DAY CONFERENCE FACILITIES FOR 13PAX AT 3500 FOR 10 DAYS</t>
  </si>
  <si>
    <t>SUPPLY AND DELIVERY OF 2 PRINTERS ,2 WATER DISPENSERS AND 1 REFRIGERATOR</t>
  </si>
  <si>
    <t>KIEMO HOLDINGS LTD</t>
  </si>
  <si>
    <t>SUPPLY AND DELIVERY OF 2 DOZEN DUSTING TOWELS MEDIUM</t>
  </si>
  <si>
    <t>NEGRIBS COMPANY LTD</t>
  </si>
  <si>
    <t>SUPPLY AND DELIVERY OF SANITARY AND CLEANING MATERIALS</t>
  </si>
  <si>
    <t>OBED IN THE WILD ADVENTURES LTD</t>
  </si>
  <si>
    <t>RETURN FLIGHT BOOKING FROM NAIROBI TO MOMBASA FOR JAMES KARIUKI,STELLA MWAURA AND JOHN KIHAGI</t>
  </si>
  <si>
    <t>ARCHITECTURAL ASSOCIATION OF KENYA</t>
  </si>
  <si>
    <t>ANNUAL SUBSCRIPTIONS</t>
  </si>
  <si>
    <t>INSTITUTE OF CERTIFIED ADMINISTRATION</t>
  </si>
  <si>
    <t xml:space="preserve">PROFESSIONAL ADMINISTRATORS CONFERENCE </t>
  </si>
  <si>
    <t>PROGRESS REPORT ON SETTLEMENT OF PENDING BILLS AS AT 30TH SEPTEMBER   2024</t>
  </si>
  <si>
    <t>PROGRESS REPORT ON SETTLEMENT OF PENDING BILLS AS AT 30TH SEPTEMBER  2024</t>
  </si>
  <si>
    <t xml:space="preserve">                         PROGRESS REPORT  ON SETTLEMENT OF RECURRENT AND DEVELOPMENT PENDING AS AT 30TH JUNE 2024</t>
  </si>
  <si>
    <t>ALLOWANCES</t>
  </si>
  <si>
    <t>RONALD SAGERO NYANGWETA</t>
  </si>
  <si>
    <t>SUSAN NJERI MAINA</t>
  </si>
  <si>
    <t>SAMUEL THUO</t>
  </si>
  <si>
    <t>CAROLYNE J. KIPLAGAT</t>
  </si>
  <si>
    <t xml:space="preserve">                                                                                   DEPARTMENT : MUNICIPAL BOARD OF MOLO</t>
  </si>
  <si>
    <t xml:space="preserve">TOTAL </t>
  </si>
  <si>
    <t>PENDING BILLS INCURRED IN QUARTER ONE ADDITIONS  2024/2025</t>
  </si>
  <si>
    <t xml:space="preserve"> DEPARTMENT: LANDS PHYSICAL PLANNING HOUSING AND URBAN DEVELOPMENT</t>
  </si>
  <si>
    <t>PROGRESS REPORT ON SETTLEMENT OF PENDING BILLS AS AT 30TH JUNE 2024</t>
  </si>
  <si>
    <t>ADDITIONS</t>
  </si>
  <si>
    <t>RODI,OREGE&amp;C0</t>
  </si>
  <si>
    <t>PURCHASE OF LAND(NAKURU/ELBURGON TOWNSHIP BLOCK1/1464) BETWEEN EPHRAHIM THUMBI AND CGN(5,000,000)</t>
  </si>
  <si>
    <t>RODI,OREGE&amp;CO</t>
  </si>
  <si>
    <t>PURCHASE OF LAND (NAKURU MUNICIPALITY BLOCK29/790)BETWEEN SIMBA PAUL ERICK AND CGN(6,000,000)</t>
  </si>
  <si>
    <t>PURCHASE OF LAND(BAHATI/BAHATI BLOCK 1/4668,1/4669,1/14670)BETWEEN JANE WANGARI AND CGN(5,200,000)</t>
  </si>
  <si>
    <t>6794,6795,6813,6793,6796,6801,</t>
  </si>
  <si>
    <t>FUUL DAY CONFERENCE FACILITIES DURING THE MEETING HELD ON 2ND,3RD,22ND AND 23RD AUGUST,2022</t>
  </si>
  <si>
    <t xml:space="preserve">BLESSED ONE </t>
  </si>
  <si>
    <t>SUPPLY0F TENTS AND CHAIRS</t>
  </si>
  <si>
    <t>Outstanding Pending Bill Amount as of 31st SEP 2024 (Kshs.)</t>
  </si>
  <si>
    <t>AMOUNT PAID</t>
  </si>
  <si>
    <t>SUB TOTAL RECURRENT</t>
  </si>
  <si>
    <t>RECURRENT 23/24</t>
  </si>
  <si>
    <t>002</t>
  </si>
  <si>
    <t>018</t>
  </si>
  <si>
    <t>019</t>
  </si>
  <si>
    <t>04264-066</t>
  </si>
  <si>
    <t>312</t>
  </si>
  <si>
    <t>3989</t>
  </si>
  <si>
    <t>057</t>
  </si>
  <si>
    <t>1035061</t>
  </si>
  <si>
    <t>112</t>
  </si>
  <si>
    <t>8265</t>
  </si>
  <si>
    <t>81900</t>
  </si>
  <si>
    <t>105</t>
  </si>
  <si>
    <t>0024</t>
  </si>
  <si>
    <t>007349</t>
  </si>
  <si>
    <t>009</t>
  </si>
  <si>
    <t>85546</t>
  </si>
  <si>
    <t>010</t>
  </si>
  <si>
    <t>007</t>
  </si>
  <si>
    <t>2861</t>
  </si>
  <si>
    <t>067/065/063</t>
  </si>
  <si>
    <t>00671</t>
  </si>
  <si>
    <t>1600</t>
  </si>
  <si>
    <t>004</t>
  </si>
  <si>
    <t>462</t>
  </si>
  <si>
    <t>052</t>
  </si>
  <si>
    <t>111</t>
  </si>
  <si>
    <t>056</t>
  </si>
  <si>
    <t>458/456/457</t>
  </si>
  <si>
    <t>493/2024</t>
  </si>
  <si>
    <t>494/2024</t>
  </si>
  <si>
    <t>036/035</t>
  </si>
  <si>
    <t>033/34</t>
  </si>
  <si>
    <t>062</t>
  </si>
  <si>
    <t>614/615/616/617/618</t>
  </si>
  <si>
    <t>037</t>
  </si>
  <si>
    <t>052424-074</t>
  </si>
  <si>
    <t>025</t>
  </si>
  <si>
    <t>052424-075</t>
  </si>
  <si>
    <t>013</t>
  </si>
  <si>
    <t>069</t>
  </si>
  <si>
    <t>0124</t>
  </si>
  <si>
    <t>064</t>
  </si>
  <si>
    <t>MARCH25B/2024</t>
  </si>
  <si>
    <t>089</t>
  </si>
  <si>
    <t>031</t>
  </si>
  <si>
    <t>015</t>
  </si>
  <si>
    <t>017</t>
  </si>
  <si>
    <t>026</t>
  </si>
  <si>
    <t>027</t>
  </si>
  <si>
    <t>104/101</t>
  </si>
  <si>
    <t>OAPP-178654</t>
  </si>
  <si>
    <t>051</t>
  </si>
  <si>
    <t>011</t>
  </si>
  <si>
    <t>080</t>
  </si>
  <si>
    <t>024</t>
  </si>
  <si>
    <t>014</t>
  </si>
  <si>
    <t>003</t>
  </si>
  <si>
    <t>INV-CGB216</t>
  </si>
  <si>
    <t>079</t>
  </si>
  <si>
    <t>519/520</t>
  </si>
  <si>
    <t>858/860/850/862/856/854/852/864/867</t>
  </si>
  <si>
    <t>PSINV007804</t>
  </si>
  <si>
    <t>059</t>
  </si>
  <si>
    <t>851/853/855/857/859/861/863/865/866</t>
  </si>
  <si>
    <t>0953</t>
  </si>
  <si>
    <t>PSINV006998</t>
  </si>
  <si>
    <t>020</t>
  </si>
  <si>
    <t>021</t>
  </si>
  <si>
    <t>534164/534166/534483/534163/534158/534161/534162/534144/534753/534944/534476/534563/534920/534147/534553/534414/513681</t>
  </si>
  <si>
    <t>23/24</t>
  </si>
  <si>
    <t>SUB-TOTALS</t>
  </si>
  <si>
    <t>005</t>
  </si>
  <si>
    <t>INV/103721,104697,105130,107786</t>
  </si>
  <si>
    <t>1018/1020/10151019</t>
  </si>
  <si>
    <t>1027/1034/1032</t>
  </si>
  <si>
    <t>077</t>
  </si>
  <si>
    <t>001</t>
  </si>
  <si>
    <t>INV040070</t>
  </si>
  <si>
    <t>008,'010</t>
  </si>
  <si>
    <t>016</t>
  </si>
  <si>
    <t>022</t>
  </si>
  <si>
    <t>245/144/143</t>
  </si>
  <si>
    <t>054/056</t>
  </si>
  <si>
    <t>118/119</t>
  </si>
  <si>
    <t>055</t>
  </si>
  <si>
    <t>Outstanding Pending Bill Amount as of 30TH JUNE, 2024 (Kshs.)</t>
  </si>
  <si>
    <t>Outstanding Pending Bill Amount as of 30th June, 2023 (Kshs.)</t>
  </si>
  <si>
    <t>INV NO.</t>
  </si>
  <si>
    <t>PROGRESS REPORT ON SETTLEMENT OF PENDING BILLS AS AT 30TH JUNE, 2024</t>
  </si>
  <si>
    <t>AMOUNT INCURRED 2024/2025</t>
  </si>
  <si>
    <t>Supply And Delivery Of General Office Supplies To Nakuru Municipal Board-TAXES</t>
  </si>
  <si>
    <r>
      <rPr>
        <b/>
        <sz val="8"/>
        <rFont val="Cambria"/>
        <family val="1"/>
      </rPr>
      <t>Signed by Accounting Officer:</t>
    </r>
    <r>
      <rPr>
        <sz val="8"/>
        <rFont val="Cambria"/>
        <family val="1"/>
      </rPr>
      <t xml:space="preserve">  Eng. Margaret Kinyanjui</t>
    </r>
  </si>
  <si>
    <t>fLOWAK MERCHANTS</t>
  </si>
  <si>
    <t>BEING PAYMENT FOR THE SUPPLY OF DAILY NATION AND THE STANDARD NEWSPAPERS FOR THE MONTH OF   MAY,2024</t>
  </si>
  <si>
    <t xml:space="preserve">   </t>
  </si>
  <si>
    <t>FY 23/24</t>
  </si>
  <si>
    <t>PRINTING MEDICAL RECORDS.</t>
  </si>
  <si>
    <t>16/5/2024</t>
  </si>
  <si>
    <t>BEING PAYMENT FOR THE SUPPLY OF ICT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</si>
</sst>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 #,##0.00_ ;_ * \-#,##0.00_ ;_ * &quot;-&quot;??_ ;_ @_ "/>
    <numFmt numFmtId="166" formatCode="_(* #,##0_);_(* \(#,##0\);_(* &quot;-&quot;??_);_(@_)"/>
    <numFmt numFmtId="167" formatCode="_ * #,##0_ ;_ * \-#,##0_ ;_ * &quot;-&quot;??_ ;_ @_ "/>
    <numFmt numFmtId="168" formatCode="_-* #,##0_-;\-* #,##0_-;_-* &quot;-&quot;??_-;_-@_-"/>
    <numFmt numFmtId="169" formatCode="_-* #,##0.00\ _X_D_R_-;\-* #,##0.00\ _X_D_R_-;_-* &quot;-&quot;??\ _X_D_R_-;_-@_-"/>
    <numFmt numFmtId="170" formatCode="_(* #,##0.0000_);_(* \(#,##0.0000\);_(* &quot;-&quot;??_);_(@_)"/>
  </numFmts>
  <fonts count="108" x14ac:knownFonts="1">
    <font>
      <sz val="11"/>
      <color theme="1"/>
      <name val="Calibri"/>
      <family val="2"/>
      <scheme val="minor"/>
    </font>
    <font>
      <sz val="11"/>
      <color theme="1"/>
      <name val="Calibri"/>
      <family val="2"/>
      <scheme val="minor"/>
    </font>
    <font>
      <b/>
      <sz val="10"/>
      <name val="Times New Roman"/>
      <family val="1"/>
    </font>
    <font>
      <sz val="10"/>
      <color theme="1"/>
      <name val="Times New Roman"/>
      <family val="1"/>
    </font>
    <font>
      <b/>
      <sz val="10"/>
      <color rgb="FFFF0000"/>
      <name val="Times New Roman"/>
      <family val="1"/>
    </font>
    <font>
      <sz val="10"/>
      <color rgb="FF000000"/>
      <name val="Times New Roman"/>
      <family val="1"/>
    </font>
    <font>
      <b/>
      <sz val="10"/>
      <color theme="1"/>
      <name val="Times New Roman"/>
      <family val="1"/>
    </font>
    <font>
      <b/>
      <sz val="10"/>
      <color rgb="FF000000"/>
      <name val="Times New Roman"/>
      <family val="1"/>
    </font>
    <font>
      <sz val="12"/>
      <name val="Times New Roman"/>
      <family val="1"/>
    </font>
    <font>
      <b/>
      <sz val="10"/>
      <name val="Cambria"/>
      <family val="1"/>
    </font>
    <font>
      <sz val="10"/>
      <color theme="1"/>
      <name val="Cambria"/>
      <family val="1"/>
    </font>
    <font>
      <b/>
      <sz val="10"/>
      <color rgb="FFFF0000"/>
      <name val="Cambria"/>
      <family val="1"/>
    </font>
    <font>
      <sz val="10"/>
      <color rgb="FF000000"/>
      <name val="Cambria"/>
      <family val="1"/>
    </font>
    <font>
      <b/>
      <sz val="10"/>
      <color theme="1"/>
      <name val="Cambria"/>
      <family val="1"/>
    </font>
    <font>
      <sz val="10"/>
      <name val="Arial"/>
      <family val="2"/>
    </font>
    <font>
      <sz val="10"/>
      <name val="Cambria"/>
      <family val="1"/>
    </font>
    <font>
      <sz val="10"/>
      <color rgb="FFFF0000"/>
      <name val="Cambria"/>
      <family val="1"/>
    </font>
    <font>
      <b/>
      <sz val="11"/>
      <name val="Cambria"/>
      <family val="1"/>
    </font>
    <font>
      <sz val="11"/>
      <name val="Cambria"/>
      <family val="1"/>
    </font>
    <font>
      <sz val="11"/>
      <color rgb="FF000000"/>
      <name val="Cambria"/>
      <family val="1"/>
    </font>
    <font>
      <sz val="11"/>
      <color theme="1"/>
      <name val="Cambria"/>
      <family val="1"/>
    </font>
    <font>
      <sz val="11"/>
      <color rgb="FFFF0000"/>
      <name val="Calibri"/>
      <family val="2"/>
      <scheme val="minor"/>
    </font>
    <font>
      <b/>
      <sz val="11"/>
      <color theme="1"/>
      <name val="Calibri"/>
      <family val="2"/>
      <scheme val="minor"/>
    </font>
    <font>
      <sz val="10"/>
      <name val="Times New Roman"/>
      <family val="1"/>
    </font>
    <font>
      <i/>
      <sz val="10"/>
      <color rgb="FF000000"/>
      <name val="Times New Roman"/>
      <family val="1"/>
    </font>
    <font>
      <b/>
      <sz val="12"/>
      <name val="Times New Roman"/>
      <family val="1"/>
    </font>
    <font>
      <b/>
      <sz val="12"/>
      <color rgb="FFFF0000"/>
      <name val="Times New Roman"/>
      <family val="1"/>
    </font>
    <font>
      <u/>
      <sz val="11"/>
      <color theme="1"/>
      <name val="Calibri"/>
      <family val="2"/>
      <scheme val="minor"/>
    </font>
    <font>
      <b/>
      <sz val="11"/>
      <color rgb="FFFF0000"/>
      <name val="Times New Roman"/>
      <family val="1"/>
    </font>
    <font>
      <sz val="9"/>
      <color theme="1"/>
      <name val="Times New Roman"/>
      <family val="1"/>
    </font>
    <font>
      <sz val="8"/>
      <color theme="1"/>
      <name val="Times New Roman"/>
      <family val="1"/>
    </font>
    <font>
      <b/>
      <sz val="10"/>
      <color theme="1"/>
      <name val="Maiandra GD"/>
      <family val="2"/>
    </font>
    <font>
      <sz val="11"/>
      <color theme="1"/>
      <name val="Times New Roman"/>
      <family val="1"/>
    </font>
    <font>
      <sz val="11"/>
      <color theme="1"/>
      <name val="Maiandra GD"/>
      <family val="2"/>
    </font>
    <font>
      <sz val="12"/>
      <color theme="1"/>
      <name val="Times New Roman"/>
      <family val="1"/>
    </font>
    <font>
      <sz val="10"/>
      <color theme="1"/>
      <name val="Calibri"/>
      <family val="2"/>
      <scheme val="minor"/>
    </font>
    <font>
      <i/>
      <sz val="11"/>
      <color theme="1"/>
      <name val="Times New Roman"/>
      <family val="1"/>
    </font>
    <font>
      <b/>
      <sz val="12"/>
      <name val="Cambria"/>
      <family val="1"/>
    </font>
    <font>
      <b/>
      <sz val="12"/>
      <color rgb="FFFF0000"/>
      <name val="Cambria"/>
      <family val="1"/>
    </font>
    <font>
      <b/>
      <sz val="11"/>
      <color rgb="FFFF0000"/>
      <name val="Cambria"/>
      <family val="1"/>
    </font>
    <font>
      <i/>
      <sz val="11"/>
      <color theme="1"/>
      <name val="Cambria"/>
      <family val="1"/>
    </font>
    <font>
      <sz val="12"/>
      <name val="Cambria"/>
      <family val="1"/>
    </font>
    <font>
      <sz val="12"/>
      <color theme="1"/>
      <name val="Cambria"/>
      <family val="1"/>
    </font>
    <font>
      <sz val="8"/>
      <color rgb="FF000000"/>
      <name val="Times New Roman"/>
      <family val="1"/>
    </font>
    <font>
      <b/>
      <sz val="11"/>
      <color rgb="FF000000"/>
      <name val="Times New Roman"/>
      <family val="1"/>
    </font>
    <font>
      <b/>
      <sz val="11"/>
      <color theme="1"/>
      <name val="Times New Roman"/>
      <family val="1"/>
    </font>
    <font>
      <b/>
      <sz val="12"/>
      <color theme="1"/>
      <name val="Times New Roman"/>
      <family val="1"/>
    </font>
    <font>
      <b/>
      <sz val="9"/>
      <name val="Times New Roman"/>
      <family val="1"/>
    </font>
    <font>
      <b/>
      <sz val="8"/>
      <name val="Times New Roman"/>
      <family val="1"/>
    </font>
    <font>
      <sz val="8"/>
      <name val="Times New Roman"/>
      <family val="1"/>
    </font>
    <font>
      <b/>
      <sz val="10"/>
      <color rgb="FFFF0000"/>
      <name val="Arial Narrow"/>
      <family val="2"/>
    </font>
    <font>
      <sz val="10"/>
      <color rgb="FFFF0000"/>
      <name val="Arial Narrow"/>
      <family val="2"/>
    </font>
    <font>
      <sz val="10"/>
      <color theme="1"/>
      <name val="Arial Narrow"/>
      <family val="2"/>
    </font>
    <font>
      <sz val="10"/>
      <color rgb="FF000000"/>
      <name val="Arial Narrow"/>
      <family val="2"/>
    </font>
    <font>
      <sz val="10"/>
      <name val="Arial Narrow"/>
      <family val="2"/>
    </font>
    <font>
      <b/>
      <sz val="10"/>
      <color theme="1"/>
      <name val="Arial Narrow"/>
      <family val="2"/>
    </font>
    <font>
      <b/>
      <sz val="10"/>
      <name val="Arial Narrow"/>
      <family val="2"/>
    </font>
    <font>
      <sz val="10"/>
      <color theme="1" tint="0.249977111117893"/>
      <name val="Arial Narrow"/>
      <family val="2"/>
    </font>
    <font>
      <b/>
      <sz val="10"/>
      <color rgb="FF000000"/>
      <name val="Arial Narrow"/>
      <family val="2"/>
    </font>
    <font>
      <b/>
      <sz val="9"/>
      <name val="Cambria"/>
      <family val="1"/>
    </font>
    <font>
      <sz val="9"/>
      <color theme="1"/>
      <name val="Cambria"/>
      <family val="1"/>
    </font>
    <font>
      <sz val="9"/>
      <color rgb="FF000000"/>
      <name val="Cambria"/>
      <family val="1"/>
    </font>
    <font>
      <vertAlign val="superscript"/>
      <sz val="8"/>
      <color rgb="FF000000"/>
      <name val="Cambria"/>
      <family val="1"/>
    </font>
    <font>
      <sz val="8"/>
      <color rgb="FF000000"/>
      <name val="Cambria"/>
      <family val="1"/>
    </font>
    <font>
      <sz val="11"/>
      <color theme="1"/>
      <name val="Arial Narrow"/>
      <family val="2"/>
    </font>
    <font>
      <b/>
      <sz val="10"/>
      <color theme="1"/>
      <name val="Calibri"/>
      <family val="2"/>
      <scheme val="minor"/>
    </font>
    <font>
      <i/>
      <sz val="10"/>
      <color theme="1"/>
      <name val="Times New Roman"/>
      <family val="1"/>
    </font>
    <font>
      <b/>
      <sz val="11"/>
      <name val="Calibri"/>
      <family val="2"/>
      <scheme val="minor"/>
    </font>
    <font>
      <sz val="11"/>
      <name val="Calibri"/>
      <family val="2"/>
      <scheme val="minor"/>
    </font>
    <font>
      <b/>
      <sz val="14"/>
      <color theme="1"/>
      <name val="Calibri"/>
      <family val="2"/>
      <scheme val="minor"/>
    </font>
    <font>
      <b/>
      <sz val="12"/>
      <color theme="1"/>
      <name val="Calibri"/>
      <family val="2"/>
      <scheme val="minor"/>
    </font>
    <font>
      <b/>
      <u val="singleAccounting"/>
      <sz val="11"/>
      <color theme="1"/>
      <name val="Calibri"/>
      <family val="2"/>
      <scheme val="minor"/>
    </font>
    <font>
      <i/>
      <sz val="11"/>
      <color theme="1"/>
      <name val="Calibri"/>
      <family val="2"/>
      <scheme val="minor"/>
    </font>
    <font>
      <sz val="10"/>
      <color theme="1"/>
      <name val="Calibri"/>
      <family val="2"/>
    </font>
    <font>
      <sz val="11"/>
      <color theme="1"/>
      <name val="Calibri"/>
      <family val="2"/>
    </font>
    <font>
      <sz val="9"/>
      <name val="Times New Roman"/>
      <family val="1"/>
    </font>
    <font>
      <sz val="9"/>
      <color rgb="FFFF0000"/>
      <name val="Times New Roman"/>
      <family val="1"/>
    </font>
    <font>
      <sz val="12"/>
      <color rgb="FF222222"/>
      <name val="Arial"/>
      <family val="2"/>
    </font>
    <font>
      <b/>
      <sz val="12"/>
      <name val="Calibri"/>
      <family val="2"/>
      <scheme val="minor"/>
    </font>
    <font>
      <b/>
      <sz val="11"/>
      <color rgb="FFFF0000"/>
      <name val="Calibri"/>
      <family val="2"/>
      <scheme val="minor"/>
    </font>
    <font>
      <sz val="11"/>
      <color rgb="FF000000"/>
      <name val="Calibri"/>
      <family val="2"/>
      <scheme val="minor"/>
    </font>
    <font>
      <sz val="11"/>
      <color rgb="FF000000"/>
      <name val="Arial Narrow"/>
      <family val="2"/>
    </font>
    <font>
      <b/>
      <sz val="11"/>
      <color theme="1"/>
      <name val="Arial Narrow"/>
      <family val="2"/>
    </font>
    <font>
      <b/>
      <u/>
      <sz val="12"/>
      <name val="Cambria"/>
      <family val="1"/>
    </font>
    <font>
      <b/>
      <u val="singleAccounting"/>
      <sz val="12"/>
      <name val="Cambria"/>
      <family val="1"/>
    </font>
    <font>
      <i/>
      <sz val="12"/>
      <name val="Cambria"/>
      <family val="1"/>
    </font>
    <font>
      <b/>
      <u val="double"/>
      <sz val="10"/>
      <color theme="1"/>
      <name val="Cambria"/>
      <family val="1"/>
    </font>
    <font>
      <b/>
      <u val="double"/>
      <sz val="11"/>
      <color theme="1"/>
      <name val="Cambria"/>
      <family val="1"/>
    </font>
    <font>
      <b/>
      <u val="doubleAccounting"/>
      <sz val="11"/>
      <color theme="1"/>
      <name val="Cambria"/>
      <family val="1"/>
    </font>
    <font>
      <b/>
      <sz val="11"/>
      <color theme="1"/>
      <name val="Cambria"/>
      <family val="1"/>
    </font>
    <font>
      <b/>
      <sz val="10"/>
      <color rgb="FFFF0000"/>
      <name val="Calibri"/>
      <family val="2"/>
      <scheme val="minor"/>
    </font>
    <font>
      <sz val="10"/>
      <color rgb="FFFF0000"/>
      <name val="Calibri"/>
      <family val="2"/>
      <scheme val="minor"/>
    </font>
    <font>
      <sz val="10"/>
      <name val="Calibri"/>
      <family val="2"/>
      <scheme val="minor"/>
    </font>
    <font>
      <b/>
      <sz val="10"/>
      <name val="Calibri"/>
      <family val="2"/>
      <scheme val="minor"/>
    </font>
    <font>
      <u val="double"/>
      <sz val="10"/>
      <color theme="1"/>
      <name val="Times New Roman"/>
      <family val="1"/>
    </font>
    <font>
      <b/>
      <u val="double"/>
      <sz val="10"/>
      <color theme="1"/>
      <name val="Times New Roman"/>
      <family val="1"/>
    </font>
    <font>
      <b/>
      <sz val="8"/>
      <name val="Cambria"/>
      <family val="1"/>
    </font>
    <font>
      <b/>
      <sz val="8"/>
      <color theme="1"/>
      <name val="Cambria"/>
      <family val="1"/>
    </font>
    <font>
      <sz val="8"/>
      <color theme="1"/>
      <name val="Cambria"/>
      <family val="1"/>
    </font>
    <font>
      <sz val="8"/>
      <name val="Cambria"/>
      <family val="1"/>
    </font>
    <font>
      <b/>
      <u val="doubleAccounting"/>
      <sz val="8"/>
      <color theme="1"/>
      <name val="Cambria"/>
      <family val="1"/>
    </font>
    <font>
      <b/>
      <u val="doubleAccounting"/>
      <sz val="11"/>
      <color theme="1"/>
      <name val="Calibri"/>
      <family val="2"/>
      <scheme val="minor"/>
    </font>
    <font>
      <b/>
      <sz val="8"/>
      <color rgb="FFFF0000"/>
      <name val="Cambria"/>
      <family val="1"/>
    </font>
    <font>
      <sz val="8"/>
      <color rgb="FFFF0000"/>
      <name val="Cambria"/>
      <family val="1"/>
    </font>
    <font>
      <sz val="11"/>
      <color rgb="FFFF0000"/>
      <name val="Cambria"/>
      <family val="1"/>
    </font>
    <font>
      <sz val="10"/>
      <name val="Calibri"/>
      <family val="2"/>
    </font>
    <font>
      <sz val="11"/>
      <name val="Calibri"/>
      <family val="2"/>
    </font>
    <font>
      <b/>
      <sz val="11"/>
      <color rgb="FF000000"/>
      <name val="Cambria"/>
      <family val="1"/>
    </font>
  </fonts>
  <fills count="1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bgColor rgb="FFA5A5A5"/>
      </patternFill>
    </fill>
    <fill>
      <patternFill patternType="solid">
        <fgColor theme="3" tint="0.79998168889431442"/>
        <bgColor indexed="64"/>
      </patternFill>
    </fill>
    <fill>
      <patternFill patternType="solid">
        <fgColor rgb="FFFFFFFF"/>
        <bgColor indexed="64"/>
      </patternFill>
    </fill>
    <fill>
      <patternFill patternType="solid">
        <fgColor rgb="FFFFC000"/>
        <bgColor indexed="64"/>
      </patternFill>
    </fill>
    <fill>
      <patternFill patternType="solid">
        <fgColor theme="0"/>
        <bgColor rgb="FF000000"/>
      </patternFill>
    </fill>
    <fill>
      <patternFill patternType="solid">
        <fgColor rgb="FFC6D9F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511703848384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92D050"/>
        <bgColor indexed="64"/>
      </patternFill>
    </fill>
    <fill>
      <patternFill patternType="solid">
        <fgColor rgb="FFFF0000"/>
        <bgColor indexed="64"/>
      </patternFill>
    </fill>
  </fills>
  <borders count="27">
    <border>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bottom style="thin">
        <color auto="1"/>
      </bottom>
      <diagonal/>
    </border>
    <border>
      <left/>
      <right style="thin">
        <color indexed="64"/>
      </right>
      <top/>
      <bottom style="thin">
        <color auto="1"/>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diagonal/>
    </border>
  </borders>
  <cellStyleXfs count="9">
    <xf numFmtId="0" fontId="0" fillId="0" borderId="0"/>
    <xf numFmtId="164" fontId="1" fillId="0" borderId="0" applyFont="0" applyFill="0" applyBorder="0" applyAlignment="0" applyProtection="0"/>
    <xf numFmtId="165" fontId="1" fillId="0" borderId="0" applyFont="0" applyFill="0" applyBorder="0" applyAlignment="0" applyProtection="0">
      <alignment vertical="center"/>
    </xf>
    <xf numFmtId="43"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4" fillId="0" borderId="0"/>
    <xf numFmtId="0" fontId="1" fillId="0" borderId="0"/>
  </cellStyleXfs>
  <cellXfs count="916">
    <xf numFmtId="0" fontId="0" fillId="0" borderId="0" xfId="0"/>
    <xf numFmtId="0" fontId="0" fillId="2" borderId="0" xfId="0" applyFill="1"/>
    <xf numFmtId="0" fontId="2" fillId="3" borderId="5" xfId="0" applyFont="1" applyFill="1" applyBorder="1" applyAlignment="1">
      <alignment horizontal="center" vertical="center" wrapText="1"/>
    </xf>
    <xf numFmtId="0" fontId="3" fillId="2" borderId="5" xfId="0" applyFont="1" applyFill="1" applyBorder="1" applyAlignment="1">
      <alignment horizontal="left" wrapText="1"/>
    </xf>
    <xf numFmtId="14" fontId="3" fillId="2" borderId="5" xfId="0" applyNumberFormat="1" applyFont="1" applyFill="1" applyBorder="1" applyAlignment="1">
      <alignment horizontal="left" wrapText="1"/>
    </xf>
    <xf numFmtId="43" fontId="3" fillId="2" borderId="5" xfId="2" applyNumberFormat="1" applyFont="1" applyFill="1" applyBorder="1" applyAlignment="1">
      <alignment horizontal="left"/>
    </xf>
    <xf numFmtId="43" fontId="6" fillId="2" borderId="5" xfId="2" applyNumberFormat="1" applyFont="1" applyFill="1" applyBorder="1" applyAlignment="1">
      <alignment horizontal="left"/>
    </xf>
    <xf numFmtId="43" fontId="6" fillId="2" borderId="5" xfId="0" applyNumberFormat="1" applyFont="1" applyFill="1" applyBorder="1"/>
    <xf numFmtId="0" fontId="5" fillId="2" borderId="5" xfId="0" applyFont="1" applyFill="1" applyBorder="1"/>
    <xf numFmtId="14" fontId="3" fillId="2" borderId="5" xfId="0" applyNumberFormat="1" applyFont="1" applyFill="1" applyBorder="1" applyAlignment="1">
      <alignment horizontal="left"/>
    </xf>
    <xf numFmtId="0" fontId="3" fillId="2" borderId="5" xfId="0" applyFont="1" applyFill="1" applyBorder="1" applyAlignment="1">
      <alignment horizontal="left"/>
    </xf>
    <xf numFmtId="0" fontId="8" fillId="0" borderId="0" xfId="0" applyFont="1"/>
    <xf numFmtId="0" fontId="9" fillId="0" borderId="0" xfId="0" applyFont="1"/>
    <xf numFmtId="0" fontId="10" fillId="0" borderId="0" xfId="0" applyFont="1"/>
    <xf numFmtId="0" fontId="10" fillId="0" borderId="0" xfId="0" applyFont="1" applyAlignment="1">
      <alignment horizontal="center" vertical="center"/>
    </xf>
    <xf numFmtId="0" fontId="10" fillId="0" borderId="0" xfId="0" applyFont="1" applyAlignment="1">
      <alignment wrapText="1"/>
    </xf>
    <xf numFmtId="0" fontId="11" fillId="0" borderId="0" xfId="0" applyFont="1" applyAlignment="1">
      <alignment horizontal="left"/>
    </xf>
    <xf numFmtId="0" fontId="11" fillId="0" borderId="0" xfId="0" applyFont="1"/>
    <xf numFmtId="0" fontId="11" fillId="0" borderId="0" xfId="0" applyFont="1" applyAlignment="1">
      <alignment horizontal="center" vertical="center"/>
    </xf>
    <xf numFmtId="0" fontId="11" fillId="0" borderId="0" xfId="0" applyFont="1" applyAlignment="1">
      <alignment wrapText="1"/>
    </xf>
    <xf numFmtId="0" fontId="9" fillId="0" borderId="5" xfId="0" applyFont="1" applyBorder="1" applyAlignment="1">
      <alignment horizontal="right" vertical="top" wrapText="1"/>
    </xf>
    <xf numFmtId="0" fontId="9" fillId="0" borderId="5" xfId="0" applyFont="1" applyBorder="1" applyAlignment="1">
      <alignment vertical="top" wrapText="1"/>
    </xf>
    <xf numFmtId="0" fontId="9" fillId="0" borderId="5" xfId="0" applyFont="1" applyBorder="1" applyAlignment="1">
      <alignment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vertical="top" wrapText="1"/>
    </xf>
    <xf numFmtId="43" fontId="9" fillId="0" borderId="5" xfId="3" applyFont="1" applyFill="1" applyBorder="1" applyAlignment="1">
      <alignment horizontal="right" vertical="top" wrapText="1"/>
    </xf>
    <xf numFmtId="43" fontId="9" fillId="0" borderId="5" xfId="3" applyFont="1" applyFill="1" applyBorder="1" applyAlignment="1">
      <alignment horizontal="center" vertical="top" wrapText="1"/>
    </xf>
    <xf numFmtId="0" fontId="9" fillId="0" borderId="5" xfId="0" applyFont="1" applyBorder="1" applyAlignment="1">
      <alignment horizontal="right" vertical="center" wrapText="1"/>
    </xf>
    <xf numFmtId="43" fontId="9" fillId="0" borderId="5" xfId="3" applyFont="1" applyFill="1" applyBorder="1" applyAlignment="1">
      <alignment horizontal="right" vertical="center" wrapText="1"/>
    </xf>
    <xf numFmtId="43" fontId="9" fillId="0" borderId="5" xfId="3" applyFont="1" applyFill="1" applyBorder="1" applyAlignment="1">
      <alignment horizontal="center" vertical="center" wrapText="1"/>
    </xf>
    <xf numFmtId="0" fontId="10" fillId="0" borderId="5" xfId="0" applyFont="1" applyBorder="1" applyAlignment="1">
      <alignment horizontal="right"/>
    </xf>
    <xf numFmtId="0" fontId="10" fillId="0" borderId="5" xfId="0" applyFont="1" applyBorder="1" applyAlignment="1">
      <alignment horizontal="center" vertical="center"/>
    </xf>
    <xf numFmtId="0" fontId="10" fillId="0" borderId="5" xfId="0" applyFont="1" applyBorder="1" applyAlignment="1">
      <alignment wrapText="1"/>
    </xf>
    <xf numFmtId="43" fontId="10" fillId="0" borderId="5" xfId="3" applyFont="1" applyFill="1" applyBorder="1" applyAlignment="1">
      <alignment horizontal="right"/>
    </xf>
    <xf numFmtId="43" fontId="10" fillId="0" borderId="5" xfId="3" applyFont="1" applyFill="1" applyBorder="1" applyAlignment="1"/>
    <xf numFmtId="165" fontId="10" fillId="0" borderId="5" xfId="2" applyFont="1" applyFill="1" applyBorder="1" applyAlignment="1"/>
    <xf numFmtId="0" fontId="10" fillId="0" borderId="5" xfId="0" applyFont="1" applyBorder="1"/>
    <xf numFmtId="4" fontId="10" fillId="0" borderId="5" xfId="4" applyNumberFormat="1" applyFont="1" applyBorder="1" applyAlignment="1">
      <alignment horizontal="left" vertical="center" wrapText="1"/>
    </xf>
    <xf numFmtId="43" fontId="10" fillId="0" borderId="5" xfId="3" applyFont="1" applyFill="1" applyBorder="1" applyAlignment="1">
      <alignment horizontal="left" vertical="center" wrapText="1"/>
    </xf>
    <xf numFmtId="43" fontId="10" fillId="0" borderId="5" xfId="3" applyFont="1" applyFill="1" applyBorder="1"/>
    <xf numFmtId="0" fontId="10" fillId="0" borderId="5" xfId="0" quotePrefix="1" applyFont="1" applyBorder="1" applyAlignment="1">
      <alignment horizontal="center" vertical="center"/>
    </xf>
    <xf numFmtId="0" fontId="12" fillId="0" borderId="13" xfId="0" applyFont="1" applyBorder="1" applyAlignment="1">
      <alignment vertical="top" wrapText="1"/>
    </xf>
    <xf numFmtId="0" fontId="12" fillId="0" borderId="5" xfId="0" applyFont="1" applyBorder="1" applyAlignment="1">
      <alignment horizontal="center" vertical="center" wrapText="1"/>
    </xf>
    <xf numFmtId="0" fontId="12" fillId="0" borderId="14" xfId="0" applyFont="1" applyBorder="1" applyAlignment="1">
      <alignment vertical="top" wrapText="1"/>
    </xf>
    <xf numFmtId="164" fontId="12" fillId="0" borderId="15" xfId="5" applyFont="1" applyFill="1" applyBorder="1" applyAlignment="1">
      <alignment vertical="top"/>
    </xf>
    <xf numFmtId="43" fontId="12" fillId="0" borderId="15" xfId="6" applyFont="1" applyFill="1" applyBorder="1" applyAlignment="1">
      <alignment vertical="top"/>
    </xf>
    <xf numFmtId="0" fontId="13" fillId="0" borderId="5" xfId="0" applyFont="1" applyBorder="1" applyAlignment="1">
      <alignment horizontal="right" vertical="center"/>
    </xf>
    <xf numFmtId="0" fontId="13" fillId="0" borderId="5" xfId="0" applyFont="1" applyBorder="1" applyAlignment="1">
      <alignment horizontal="center" vertical="center"/>
    </xf>
    <xf numFmtId="0" fontId="10" fillId="0" borderId="17" xfId="0" applyFont="1" applyBorder="1" applyAlignment="1">
      <alignment wrapText="1"/>
    </xf>
    <xf numFmtId="43" fontId="13" fillId="0" borderId="5" xfId="3" applyFont="1" applyFill="1" applyBorder="1" applyAlignment="1">
      <alignment horizontal="right" vertical="center"/>
    </xf>
    <xf numFmtId="0" fontId="10" fillId="0" borderId="5" xfId="3" applyNumberFormat="1" applyFont="1" applyFill="1" applyBorder="1" applyAlignment="1">
      <alignment horizontal="center" vertical="center"/>
    </xf>
    <xf numFmtId="43" fontId="10" fillId="0" borderId="5" xfId="3" applyFont="1" applyFill="1" applyBorder="1" applyAlignment="1">
      <alignment horizontal="center" vertical="center"/>
    </xf>
    <xf numFmtId="43" fontId="10" fillId="0" borderId="5" xfId="3" applyFont="1" applyFill="1" applyBorder="1" applyAlignment="1">
      <alignment horizontal="left"/>
    </xf>
    <xf numFmtId="0" fontId="15" fillId="0" borderId="5" xfId="7" applyFont="1" applyBorder="1" applyAlignment="1">
      <alignment horizontal="center" vertical="center" wrapText="1"/>
    </xf>
    <xf numFmtId="0" fontId="10" fillId="0" borderId="5" xfId="0" applyFont="1" applyBorder="1" applyAlignment="1">
      <alignment horizontal="center" vertical="center" wrapText="1"/>
    </xf>
    <xf numFmtId="14" fontId="10" fillId="0" borderId="5" xfId="3" applyNumberFormat="1" applyFont="1" applyFill="1" applyBorder="1" applyAlignment="1">
      <alignment horizontal="center" vertical="center"/>
    </xf>
    <xf numFmtId="14" fontId="10" fillId="0" borderId="5" xfId="0" applyNumberFormat="1" applyFont="1" applyBorder="1" applyAlignment="1">
      <alignment horizontal="center" vertical="center"/>
    </xf>
    <xf numFmtId="0" fontId="16" fillId="0" borderId="5" xfId="0" applyFont="1" applyBorder="1"/>
    <xf numFmtId="0" fontId="16" fillId="0" borderId="0" xfId="0" applyFont="1"/>
    <xf numFmtId="0" fontId="10" fillId="0" borderId="5" xfId="1" applyNumberFormat="1" applyFont="1" applyFill="1" applyBorder="1" applyAlignment="1">
      <alignment horizontal="center" vertical="top" wrapText="1"/>
    </xf>
    <xf numFmtId="14" fontId="10" fillId="0" borderId="5" xfId="1" applyNumberFormat="1" applyFont="1" applyFill="1" applyBorder="1" applyAlignment="1">
      <alignment horizontal="center" vertical="center" wrapText="1"/>
    </xf>
    <xf numFmtId="0" fontId="15" fillId="0" borderId="5" xfId="0" applyFont="1" applyBorder="1" applyAlignment="1">
      <alignment wrapText="1"/>
    </xf>
    <xf numFmtId="166" fontId="15" fillId="0" borderId="5" xfId="4" applyNumberFormat="1" applyFont="1" applyBorder="1" applyAlignment="1">
      <alignment horizontal="right" vertical="center" wrapText="1"/>
    </xf>
    <xf numFmtId="0" fontId="10" fillId="0" borderId="5" xfId="0" applyFont="1" applyBorder="1" applyAlignment="1">
      <alignment horizontal="left" wrapText="1"/>
    </xf>
    <xf numFmtId="0" fontId="15" fillId="0" borderId="5" xfId="0" applyFont="1" applyBorder="1" applyAlignment="1">
      <alignment horizontal="left" wrapText="1"/>
    </xf>
    <xf numFmtId="0" fontId="15" fillId="0" borderId="5" xfId="0" applyFont="1" applyBorder="1" applyAlignment="1">
      <alignment horizontal="center" vertical="center" wrapText="1"/>
    </xf>
    <xf numFmtId="43" fontId="15" fillId="0" borderId="5" xfId="3" applyFont="1" applyFill="1" applyBorder="1"/>
    <xf numFmtId="0" fontId="9" fillId="0" borderId="5" xfId="0" applyFont="1" applyBorder="1" applyAlignment="1">
      <alignment horizontal="center" vertical="center"/>
    </xf>
    <xf numFmtId="0" fontId="9" fillId="0" borderId="5" xfId="0" applyFont="1" applyBorder="1" applyAlignment="1">
      <alignment wrapText="1"/>
    </xf>
    <xf numFmtId="43" fontId="9" fillId="0" borderId="5" xfId="3" applyFont="1" applyFill="1" applyBorder="1" applyAlignment="1">
      <alignment horizontal="right"/>
    </xf>
    <xf numFmtId="43" fontId="13" fillId="0" borderId="5" xfId="3" applyFont="1" applyFill="1" applyBorder="1" applyAlignment="1">
      <alignment horizontal="right"/>
    </xf>
    <xf numFmtId="0" fontId="10" fillId="0" borderId="0" xfId="0" applyFont="1" applyAlignment="1">
      <alignment horizontal="right"/>
    </xf>
    <xf numFmtId="164" fontId="10" fillId="0" borderId="0" xfId="0" applyNumberFormat="1" applyFont="1"/>
    <xf numFmtId="43" fontId="10" fillId="0" borderId="0" xfId="0" applyNumberFormat="1" applyFont="1"/>
    <xf numFmtId="0" fontId="11" fillId="0" borderId="12" xfId="0" applyFont="1" applyBorder="1" applyAlignment="1">
      <alignment wrapText="1"/>
    </xf>
    <xf numFmtId="0" fontId="13" fillId="0" borderId="16" xfId="0" applyFont="1" applyBorder="1" applyAlignment="1">
      <alignment horizontal="left" wrapText="1"/>
    </xf>
    <xf numFmtId="0" fontId="10" fillId="0" borderId="16" xfId="0" applyFont="1" applyBorder="1" applyAlignment="1">
      <alignment horizontal="left" wrapText="1"/>
    </xf>
    <xf numFmtId="0" fontId="9" fillId="0" borderId="5" xfId="0" applyFont="1" applyBorder="1" applyAlignment="1">
      <alignment horizontal="left" wrapText="1"/>
    </xf>
    <xf numFmtId="0" fontId="13" fillId="0" borderId="5" xfId="0" applyFont="1" applyBorder="1" applyAlignment="1">
      <alignment wrapText="1"/>
    </xf>
    <xf numFmtId="0" fontId="10" fillId="0" borderId="0" xfId="0" applyFont="1" applyAlignment="1">
      <alignment vertical="center" wrapText="1"/>
    </xf>
    <xf numFmtId="0" fontId="11" fillId="0" borderId="0" xfId="0" applyFont="1" applyAlignment="1">
      <alignment vertical="center" wrapText="1"/>
    </xf>
    <xf numFmtId="0" fontId="13" fillId="0" borderId="5" xfId="0" applyFont="1" applyBorder="1" applyAlignment="1">
      <alignment horizontal="center" vertical="center" wrapText="1"/>
    </xf>
    <xf numFmtId="0" fontId="10" fillId="0" borderId="0" xfId="0" applyFont="1" applyAlignment="1">
      <alignment horizontal="center" vertical="center" wrapText="1"/>
    </xf>
    <xf numFmtId="0" fontId="9" fillId="0" borderId="5" xfId="0" applyFont="1" applyBorder="1" applyAlignment="1">
      <alignment horizontal="left" vertical="center" wrapText="1"/>
    </xf>
    <xf numFmtId="0" fontId="13" fillId="0" borderId="5" xfId="0" applyFont="1" applyBorder="1" applyAlignment="1">
      <alignment vertical="center" wrapText="1"/>
    </xf>
    <xf numFmtId="0" fontId="20" fillId="0" borderId="5" xfId="0" applyFont="1" applyBorder="1"/>
    <xf numFmtId="0" fontId="2" fillId="0" borderId="0" xfId="0" applyFont="1"/>
    <xf numFmtId="0" fontId="5" fillId="0" borderId="0" xfId="0" applyFont="1"/>
    <xf numFmtId="0" fontId="4" fillId="0" borderId="0" xfId="0" applyFont="1" applyAlignment="1">
      <alignment horizontal="left"/>
    </xf>
    <xf numFmtId="0" fontId="4" fillId="0" borderId="12" xfId="0" applyFont="1" applyBorder="1"/>
    <xf numFmtId="0" fontId="4" fillId="0" borderId="0" xfId="0" applyFont="1"/>
    <xf numFmtId="0" fontId="5" fillId="0" borderId="5" xfId="0" applyFont="1" applyBorder="1" applyAlignment="1">
      <alignment horizontal="left"/>
    </xf>
    <xf numFmtId="0" fontId="5" fillId="0" borderId="5" xfId="0" applyFont="1" applyBorder="1" applyAlignment="1">
      <alignment horizontal="left" wrapText="1"/>
    </xf>
    <xf numFmtId="0" fontId="5" fillId="0" borderId="15" xfId="0" applyFont="1" applyBorder="1" applyAlignment="1">
      <alignment horizontal="left" vertical="center"/>
    </xf>
    <xf numFmtId="0" fontId="5" fillId="0" borderId="15" xfId="0" applyFont="1" applyBorder="1" applyAlignment="1">
      <alignment horizontal="left"/>
    </xf>
    <xf numFmtId="164" fontId="5" fillId="0" borderId="15" xfId="1" applyFont="1" applyBorder="1" applyAlignment="1" applyProtection="1">
      <alignment horizontal="right"/>
    </xf>
    <xf numFmtId="0" fontId="5" fillId="0" borderId="18" xfId="0" applyFont="1" applyBorder="1" applyAlignment="1">
      <alignment horizontal="left" wrapText="1"/>
    </xf>
    <xf numFmtId="0" fontId="5" fillId="0" borderId="18" xfId="0" applyFont="1" applyBorder="1" applyAlignment="1">
      <alignment horizontal="left" vertical="center"/>
    </xf>
    <xf numFmtId="0" fontId="5" fillId="0" borderId="18" xfId="0" applyFont="1" applyBorder="1" applyAlignment="1">
      <alignment horizontal="left"/>
    </xf>
    <xf numFmtId="164" fontId="5" fillId="0" borderId="23" xfId="1" applyFont="1" applyBorder="1" applyAlignment="1" applyProtection="1">
      <alignment horizontal="right"/>
    </xf>
    <xf numFmtId="49" fontId="5" fillId="0" borderId="5" xfId="0" applyNumberFormat="1" applyFont="1" applyBorder="1" applyAlignment="1">
      <alignment horizontal="left"/>
    </xf>
    <xf numFmtId="0" fontId="5" fillId="0" borderId="5" xfId="0" applyFont="1" applyBorder="1" applyAlignment="1">
      <alignment horizontal="left" vertical="center"/>
    </xf>
    <xf numFmtId="164" fontId="5" fillId="0" borderId="5" xfId="1" applyFont="1" applyBorder="1" applyAlignment="1" applyProtection="1">
      <alignment horizontal="right"/>
    </xf>
    <xf numFmtId="4" fontId="5" fillId="0" borderId="5" xfId="0" applyNumberFormat="1" applyFont="1" applyBorder="1" applyAlignment="1">
      <alignment horizontal="right"/>
    </xf>
    <xf numFmtId="0" fontId="5" fillId="0" borderId="11" xfId="0" applyFont="1" applyBorder="1" applyAlignment="1">
      <alignment horizontal="left" wrapText="1"/>
    </xf>
    <xf numFmtId="0" fontId="5" fillId="0" borderId="11" xfId="0" applyFont="1" applyBorder="1" applyAlignment="1">
      <alignment horizontal="left" vertical="center"/>
    </xf>
    <xf numFmtId="0" fontId="5" fillId="0" borderId="11" xfId="0" applyFont="1" applyBorder="1" applyAlignment="1">
      <alignment horizontal="left"/>
    </xf>
    <xf numFmtId="164" fontId="5" fillId="0" borderId="24" xfId="1" applyFont="1" applyBorder="1" applyAlignment="1" applyProtection="1">
      <alignment horizontal="right"/>
    </xf>
    <xf numFmtId="164" fontId="5" fillId="0" borderId="25" xfId="1" applyFont="1" applyBorder="1" applyAlignment="1" applyProtection="1">
      <alignment horizontal="right"/>
    </xf>
    <xf numFmtId="49" fontId="5" fillId="0" borderId="5" xfId="0" applyNumberFormat="1" applyFont="1" applyBorder="1" applyAlignment="1">
      <alignment horizontal="left" wrapText="1"/>
    </xf>
    <xf numFmtId="14" fontId="5" fillId="0" borderId="5" xfId="0" applyNumberFormat="1" applyFont="1" applyBorder="1" applyAlignment="1">
      <alignment horizontal="left"/>
    </xf>
    <xf numFmtId="0" fontId="5" fillId="0" borderId="5" xfId="0" applyFont="1" applyBorder="1" applyAlignment="1">
      <alignment horizontal="left" vertical="top" wrapText="1"/>
    </xf>
    <xf numFmtId="0" fontId="7" fillId="0" borderId="5" xfId="0" applyFont="1" applyBorder="1" applyAlignment="1">
      <alignment horizontal="left"/>
    </xf>
    <xf numFmtId="164" fontId="7" fillId="0" borderId="5" xfId="0" applyNumberFormat="1" applyFont="1" applyBorder="1" applyAlignment="1">
      <alignment horizontal="right"/>
    </xf>
    <xf numFmtId="0" fontId="7" fillId="0" borderId="0" xfId="0" applyFont="1"/>
    <xf numFmtId="0" fontId="23" fillId="0" borderId="0" xfId="0" applyFont="1"/>
    <xf numFmtId="0" fontId="2" fillId="9" borderId="5" xfId="0" applyFont="1" applyFill="1" applyBorder="1" applyAlignment="1">
      <alignment horizontal="left" vertical="center" wrapText="1"/>
    </xf>
    <xf numFmtId="0" fontId="2" fillId="9" borderId="5" xfId="0" applyFont="1" applyFill="1" applyBorder="1" applyAlignment="1">
      <alignment horizontal="left" vertical="center"/>
    </xf>
    <xf numFmtId="0" fontId="25" fillId="0" borderId="0" xfId="0" applyFont="1" applyAlignment="1">
      <alignment vertical="top"/>
    </xf>
    <xf numFmtId="0" fontId="0" fillId="0" borderId="0" xfId="0" applyAlignment="1">
      <alignment vertical="top"/>
    </xf>
    <xf numFmtId="0" fontId="26"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center" vertical="top"/>
    </xf>
    <xf numFmtId="0" fontId="26" fillId="0" borderId="7" xfId="0" applyFont="1" applyBorder="1" applyAlignment="1">
      <alignment horizontal="left" vertical="top"/>
    </xf>
    <xf numFmtId="0" fontId="28" fillId="0" borderId="12" xfId="0" applyFont="1" applyBorder="1" applyAlignment="1">
      <alignment vertical="top"/>
    </xf>
    <xf numFmtId="0" fontId="28" fillId="0" borderId="12" xfId="0" applyFont="1" applyBorder="1" applyAlignment="1">
      <alignment horizontal="center" vertical="top"/>
    </xf>
    <xf numFmtId="0" fontId="0" fillId="0" borderId="7" xfId="0" applyBorder="1" applyAlignment="1">
      <alignment horizontal="center" vertical="top"/>
    </xf>
    <xf numFmtId="0" fontId="2" fillId="5" borderId="5" xfId="0" applyFont="1" applyFill="1" applyBorder="1" applyAlignment="1">
      <alignment horizontal="center" vertical="top" wrapText="1"/>
    </xf>
    <xf numFmtId="0" fontId="29" fillId="0" borderId="5" xfId="0" applyFont="1" applyBorder="1" applyAlignment="1">
      <alignment horizontal="center" vertical="top"/>
    </xf>
    <xf numFmtId="0" fontId="29" fillId="0" borderId="5" xfId="0" applyFont="1" applyBorder="1" applyAlignment="1">
      <alignment vertical="top" wrapText="1"/>
    </xf>
    <xf numFmtId="0" fontId="29" fillId="0" borderId="5" xfId="0" applyFont="1" applyBorder="1" applyAlignment="1">
      <alignment vertical="top"/>
    </xf>
    <xf numFmtId="0" fontId="30" fillId="0" borderId="5" xfId="0" applyFont="1" applyBorder="1" applyAlignment="1">
      <alignment horizontal="center" vertical="top"/>
    </xf>
    <xf numFmtId="164" fontId="3" fillId="0" borderId="5" xfId="1" applyFont="1" applyBorder="1" applyAlignment="1">
      <alignment horizontal="center" vertical="top"/>
    </xf>
    <xf numFmtId="0" fontId="6" fillId="0" borderId="5" xfId="0" applyFont="1" applyBorder="1" applyAlignment="1">
      <alignment vertical="top"/>
    </xf>
    <xf numFmtId="0" fontId="6" fillId="0" borderId="5" xfId="0" applyFont="1" applyBorder="1" applyAlignment="1">
      <alignment horizontal="center" vertical="top"/>
    </xf>
    <xf numFmtId="164" fontId="31" fillId="0" borderId="5" xfId="1" applyFont="1" applyBorder="1" applyAlignment="1">
      <alignment horizontal="center" vertical="top"/>
    </xf>
    <xf numFmtId="164" fontId="31" fillId="0" borderId="5" xfId="1" applyFont="1" applyBorder="1" applyAlignment="1">
      <alignment vertical="top"/>
    </xf>
    <xf numFmtId="0" fontId="32" fillId="0" borderId="0" xfId="0" applyFont="1" applyAlignment="1">
      <alignment vertical="top"/>
    </xf>
    <xf numFmtId="0" fontId="32" fillId="0" borderId="0" xfId="0" applyFont="1" applyAlignment="1">
      <alignment vertical="top" wrapText="1"/>
    </xf>
    <xf numFmtId="0" fontId="32" fillId="0" borderId="0" xfId="0" applyFont="1" applyAlignment="1">
      <alignment horizontal="center" vertical="top"/>
    </xf>
    <xf numFmtId="164" fontId="33" fillId="0" borderId="0" xfId="1" applyFont="1" applyAlignment="1">
      <alignment horizontal="center" vertical="top"/>
    </xf>
    <xf numFmtId="164" fontId="33" fillId="0" borderId="0" xfId="1" applyFont="1" applyAlignment="1">
      <alignment vertical="top"/>
    </xf>
    <xf numFmtId="0" fontId="8" fillId="0" borderId="0" xfId="0" applyFont="1" applyAlignment="1">
      <alignment vertical="top"/>
    </xf>
    <xf numFmtId="0" fontId="0" fillId="0" borderId="0" xfId="0" applyAlignment="1">
      <alignment vertical="top" wrapText="1"/>
    </xf>
    <xf numFmtId="0" fontId="0" fillId="0" borderId="0" xfId="0" applyAlignment="1">
      <alignment horizontal="center" vertical="top"/>
    </xf>
    <xf numFmtId="0" fontId="34" fillId="0" borderId="0" xfId="0" applyFont="1" applyAlignment="1">
      <alignment vertical="top"/>
    </xf>
    <xf numFmtId="0" fontId="25" fillId="0" borderId="0" xfId="0" applyFont="1"/>
    <xf numFmtId="0" fontId="26" fillId="0" borderId="0" xfId="0" applyFont="1" applyAlignment="1">
      <alignment horizontal="left"/>
    </xf>
    <xf numFmtId="0" fontId="28" fillId="0" borderId="12" xfId="0" applyFont="1" applyBorder="1"/>
    <xf numFmtId="0" fontId="28" fillId="0" borderId="0" xfId="0" applyFont="1"/>
    <xf numFmtId="0" fontId="2" fillId="5" borderId="5" xfId="0" applyFont="1" applyFill="1" applyBorder="1" applyAlignment="1">
      <alignment horizontal="center" vertical="center" wrapText="1"/>
    </xf>
    <xf numFmtId="0" fontId="3" fillId="0" borderId="5" xfId="0" applyFont="1" applyBorder="1"/>
    <xf numFmtId="164" fontId="6" fillId="0" borderId="5" xfId="0" applyNumberFormat="1" applyFont="1" applyBorder="1"/>
    <xf numFmtId="0" fontId="32" fillId="0" borderId="0" xfId="0" applyFont="1"/>
    <xf numFmtId="0" fontId="34" fillId="0" borderId="0" xfId="0" applyFont="1"/>
    <xf numFmtId="0" fontId="37" fillId="0" borderId="0" xfId="0" applyFont="1"/>
    <xf numFmtId="0" fontId="20" fillId="0" borderId="0" xfId="0" applyFont="1"/>
    <xf numFmtId="0" fontId="38" fillId="0" borderId="0" xfId="0" applyFont="1" applyAlignment="1">
      <alignment horizontal="left"/>
    </xf>
    <xf numFmtId="0" fontId="39" fillId="0" borderId="12" xfId="0" applyFont="1" applyBorder="1"/>
    <xf numFmtId="0" fontId="39" fillId="0" borderId="0" xfId="0" applyFont="1"/>
    <xf numFmtId="0" fontId="9" fillId="5" borderId="5" xfId="0" applyFont="1" applyFill="1" applyBorder="1" applyAlignment="1">
      <alignment horizontal="center" vertical="center" wrapText="1"/>
    </xf>
    <xf numFmtId="0" fontId="17" fillId="0" borderId="5" xfId="0" applyFont="1" applyBorder="1" applyAlignment="1">
      <alignment horizontal="center" vertical="center" wrapText="1"/>
    </xf>
    <xf numFmtId="0" fontId="15" fillId="0" borderId="5" xfId="0" applyFont="1" applyBorder="1" applyAlignment="1">
      <alignment vertical="center" wrapText="1"/>
    </xf>
    <xf numFmtId="164" fontId="15" fillId="0" borderId="5" xfId="1" applyFont="1" applyFill="1" applyBorder="1" applyAlignment="1">
      <alignment horizontal="center" vertical="center" wrapText="1"/>
    </xf>
    <xf numFmtId="164" fontId="9" fillId="0" borderId="5" xfId="1" applyFont="1" applyFill="1" applyBorder="1" applyAlignment="1">
      <alignment horizontal="center" vertical="center" wrapText="1"/>
    </xf>
    <xf numFmtId="0" fontId="19" fillId="0" borderId="5" xfId="0" applyFont="1" applyBorder="1" applyAlignment="1">
      <alignment vertical="top" wrapText="1"/>
    </xf>
    <xf numFmtId="164" fontId="10" fillId="0" borderId="5" xfId="0" applyNumberFormat="1" applyFont="1" applyBorder="1"/>
    <xf numFmtId="164" fontId="13" fillId="0" borderId="5" xfId="0" applyNumberFormat="1" applyFont="1" applyBorder="1"/>
    <xf numFmtId="0" fontId="20" fillId="0" borderId="5" xfId="0" applyFont="1" applyBorder="1" applyAlignment="1">
      <alignment horizontal="left" vertical="top" wrapText="1"/>
    </xf>
    <xf numFmtId="164" fontId="20" fillId="0" borderId="5" xfId="0" applyNumberFormat="1" applyFont="1" applyBorder="1" applyAlignment="1">
      <alignment horizontal="left" vertical="top" wrapText="1"/>
    </xf>
    <xf numFmtId="0" fontId="41" fillId="0" borderId="0" xfId="0" applyFont="1"/>
    <xf numFmtId="0" fontId="42" fillId="0" borderId="0" xfId="0" applyFont="1"/>
    <xf numFmtId="0" fontId="30" fillId="2" borderId="5" xfId="0" applyFont="1" applyFill="1" applyBorder="1" applyAlignment="1">
      <alignment horizontal="left" vertical="top" wrapText="1"/>
    </xf>
    <xf numFmtId="164" fontId="0" fillId="0" borderId="0" xfId="0" applyNumberFormat="1"/>
    <xf numFmtId="0" fontId="50" fillId="0" borderId="0" xfId="0" applyFont="1"/>
    <xf numFmtId="0" fontId="51" fillId="0" borderId="0" xfId="0" applyFont="1" applyAlignment="1">
      <alignment vertical="center" wrapText="1"/>
    </xf>
    <xf numFmtId="0" fontId="51" fillId="0" borderId="0" xfId="0" applyFont="1" applyAlignment="1">
      <alignment vertical="center"/>
    </xf>
    <xf numFmtId="0" fontId="52" fillId="0" borderId="0" xfId="0" applyFont="1" applyAlignment="1">
      <alignment vertical="center"/>
    </xf>
    <xf numFmtId="0" fontId="52" fillId="0" borderId="0" xfId="0" applyFont="1" applyAlignment="1">
      <alignment vertical="center" wrapText="1"/>
    </xf>
    <xf numFmtId="0" fontId="53" fillId="7" borderId="0" xfId="0" applyFont="1" applyFill="1"/>
    <xf numFmtId="0" fontId="54" fillId="0" borderId="0" xfId="0" applyFont="1"/>
    <xf numFmtId="0" fontId="52" fillId="0" borderId="0" xfId="0" applyFont="1"/>
    <xf numFmtId="0" fontId="50" fillId="0" borderId="0" xfId="0" applyFont="1" applyAlignment="1">
      <alignment horizontal="left"/>
    </xf>
    <xf numFmtId="0" fontId="50" fillId="0" borderId="0" xfId="0" applyFont="1" applyAlignment="1">
      <alignment wrapText="1"/>
    </xf>
    <xf numFmtId="0" fontId="55" fillId="0" borderId="0" xfId="0" applyFont="1"/>
    <xf numFmtId="0" fontId="55" fillId="0" borderId="0" xfId="0" applyFont="1" applyAlignment="1">
      <alignment wrapText="1"/>
    </xf>
    <xf numFmtId="0" fontId="51" fillId="0" borderId="0" xfId="0" applyFont="1" applyAlignment="1">
      <alignment wrapText="1"/>
    </xf>
    <xf numFmtId="0" fontId="56" fillId="9" borderId="5" xfId="0" applyFont="1" applyFill="1" applyBorder="1" applyAlignment="1">
      <alignment horizontal="center" vertical="center" wrapText="1"/>
    </xf>
    <xf numFmtId="0" fontId="56" fillId="0" borderId="5" xfId="0" applyFont="1" applyBorder="1" applyAlignment="1">
      <alignment horizontal="center" vertical="center" wrapText="1"/>
    </xf>
    <xf numFmtId="0" fontId="55" fillId="0" borderId="0" xfId="0" applyFont="1" applyAlignment="1">
      <alignment vertical="center" wrapText="1"/>
    </xf>
    <xf numFmtId="0" fontId="54" fillId="2" borderId="5" xfId="0" applyFont="1" applyFill="1" applyBorder="1"/>
    <xf numFmtId="0" fontId="52" fillId="0" borderId="5" xfId="0" applyFont="1" applyBorder="1" applyAlignment="1">
      <alignment wrapText="1"/>
    </xf>
    <xf numFmtId="0" fontId="52" fillId="0" borderId="5" xfId="0" applyFont="1" applyBorder="1"/>
    <xf numFmtId="43" fontId="52" fillId="0" borderId="5" xfId="1" applyNumberFormat="1" applyFont="1" applyBorder="1" applyAlignment="1" applyProtection="1"/>
    <xf numFmtId="0" fontId="54" fillId="0" borderId="5" xfId="0" applyFont="1" applyBorder="1"/>
    <xf numFmtId="43" fontId="52" fillId="0" borderId="5" xfId="1" applyNumberFormat="1" applyFont="1" applyBorder="1" applyAlignment="1" applyProtection="1">
      <alignment wrapText="1"/>
    </xf>
    <xf numFmtId="0" fontId="51" fillId="0" borderId="0" xfId="0" applyFont="1"/>
    <xf numFmtId="0" fontId="52" fillId="2" borderId="5" xfId="0" applyFont="1" applyFill="1" applyBorder="1" applyAlignment="1">
      <alignment wrapText="1"/>
    </xf>
    <xf numFmtId="0" fontId="52" fillId="2" borderId="5" xfId="0" applyFont="1" applyFill="1" applyBorder="1"/>
    <xf numFmtId="43" fontId="52" fillId="2" borderId="5" xfId="1" applyNumberFormat="1" applyFont="1" applyFill="1" applyBorder="1" applyAlignment="1" applyProtection="1"/>
    <xf numFmtId="43" fontId="52" fillId="2" borderId="5" xfId="1" applyNumberFormat="1" applyFont="1" applyFill="1" applyBorder="1" applyAlignment="1" applyProtection="1">
      <alignment wrapText="1"/>
    </xf>
    <xf numFmtId="0" fontId="53" fillId="2" borderId="5" xfId="0" applyFont="1" applyFill="1" applyBorder="1" applyAlignment="1">
      <alignment wrapText="1"/>
    </xf>
    <xf numFmtId="0" fontId="53" fillId="2" borderId="5" xfId="0" applyFont="1" applyFill="1" applyBorder="1"/>
    <xf numFmtId="0" fontId="53" fillId="0" borderId="5" xfId="0" applyFont="1" applyBorder="1"/>
    <xf numFmtId="43" fontId="53" fillId="2" borderId="5" xfId="1" applyNumberFormat="1" applyFont="1" applyFill="1" applyBorder="1" applyAlignment="1" applyProtection="1"/>
    <xf numFmtId="43" fontId="53" fillId="0" borderId="5" xfId="1" applyNumberFormat="1" applyFont="1" applyBorder="1" applyAlignment="1" applyProtection="1"/>
    <xf numFmtId="0" fontId="52" fillId="2" borderId="0" xfId="0" applyFont="1" applyFill="1" applyAlignment="1">
      <alignment vertical="center"/>
    </xf>
    <xf numFmtId="0" fontId="53" fillId="0" borderId="5" xfId="0" applyFont="1" applyBorder="1" applyAlignment="1">
      <alignment wrapText="1"/>
    </xf>
    <xf numFmtId="43" fontId="53" fillId="0" borderId="5" xfId="1" applyNumberFormat="1" applyFont="1" applyBorder="1" applyAlignment="1" applyProtection="1">
      <alignment wrapText="1"/>
    </xf>
    <xf numFmtId="164" fontId="54" fillId="0" borderId="0" xfId="0" applyNumberFormat="1" applyFont="1"/>
    <xf numFmtId="43" fontId="53" fillId="2" borderId="5" xfId="1" applyNumberFormat="1" applyFont="1" applyFill="1" applyBorder="1" applyAlignment="1" applyProtection="1">
      <alignment wrapText="1"/>
    </xf>
    <xf numFmtId="14" fontId="57" fillId="6" borderId="5" xfId="1" applyNumberFormat="1" applyFont="1" applyFill="1" applyBorder="1" applyAlignment="1">
      <alignment horizontal="center"/>
    </xf>
    <xf numFmtId="164" fontId="52" fillId="0" borderId="0" xfId="0" applyNumberFormat="1" applyFont="1" applyAlignment="1">
      <alignment vertical="center"/>
    </xf>
    <xf numFmtId="0" fontId="58" fillId="0" borderId="5" xfId="0" applyFont="1" applyBorder="1" applyAlignment="1">
      <alignment wrapText="1"/>
    </xf>
    <xf numFmtId="0" fontId="54" fillId="0" borderId="0" xfId="0" applyFont="1" applyAlignment="1">
      <alignment wrapText="1"/>
    </xf>
    <xf numFmtId="164" fontId="53" fillId="0" borderId="5" xfId="0" applyNumberFormat="1" applyFont="1" applyBorder="1" applyAlignment="1">
      <alignment wrapText="1"/>
    </xf>
    <xf numFmtId="0" fontId="55" fillId="0" borderId="0" xfId="0" applyFont="1" applyAlignment="1">
      <alignment vertical="center"/>
    </xf>
    <xf numFmtId="0" fontId="56" fillId="0" borderId="0" xfId="0" applyFont="1"/>
    <xf numFmtId="0" fontId="53" fillId="0" borderId="16" xfId="0" applyFont="1" applyBorder="1"/>
    <xf numFmtId="0" fontId="52" fillId="0" borderId="5" xfId="0" applyFont="1" applyBorder="1" applyAlignment="1">
      <alignment vertical="center"/>
    </xf>
    <xf numFmtId="0" fontId="55" fillId="0" borderId="5" xfId="0" applyFont="1" applyBorder="1" applyAlignment="1">
      <alignment vertical="center" wrapText="1"/>
    </xf>
    <xf numFmtId="0" fontId="52" fillId="0" borderId="5" xfId="0" applyFont="1" applyBorder="1" applyAlignment="1">
      <alignment vertical="center" wrapText="1"/>
    </xf>
    <xf numFmtId="164" fontId="55" fillId="0" borderId="5" xfId="0" applyNumberFormat="1" applyFont="1" applyBorder="1" applyAlignment="1">
      <alignment vertical="center"/>
    </xf>
    <xf numFmtId="43" fontId="55" fillId="0" borderId="5" xfId="0" applyNumberFormat="1" applyFont="1" applyBorder="1" applyAlignment="1">
      <alignment vertical="center"/>
    </xf>
    <xf numFmtId="43" fontId="52" fillId="0" borderId="0" xfId="0" applyNumberFormat="1" applyFont="1" applyAlignment="1">
      <alignment vertical="center"/>
    </xf>
    <xf numFmtId="0" fontId="23" fillId="2" borderId="5" xfId="0" applyFont="1" applyFill="1" applyBorder="1" applyAlignment="1">
      <alignment horizontal="center" vertical="center" wrapText="1"/>
    </xf>
    <xf numFmtId="0" fontId="12" fillId="2" borderId="15" xfId="0" applyFont="1" applyFill="1" applyBorder="1" applyAlignment="1">
      <alignment vertical="top"/>
    </xf>
    <xf numFmtId="164" fontId="59" fillId="2" borderId="5" xfId="1" applyFont="1" applyFill="1" applyBorder="1" applyAlignment="1">
      <alignment horizontal="center" wrapText="1"/>
    </xf>
    <xf numFmtId="14" fontId="60" fillId="0" borderId="5" xfId="0" applyNumberFormat="1" applyFont="1" applyBorder="1" applyAlignment="1">
      <alignment horizontal="right"/>
    </xf>
    <xf numFmtId="164" fontId="60" fillId="0" borderId="5" xfId="1" applyFont="1" applyBorder="1" applyAlignment="1"/>
    <xf numFmtId="164" fontId="23" fillId="2" borderId="5" xfId="1" applyFont="1" applyFill="1" applyBorder="1" applyAlignment="1">
      <alignment horizontal="center" vertical="center" wrapText="1"/>
    </xf>
    <xf numFmtId="164" fontId="23" fillId="2" borderId="5" xfId="0" applyNumberFormat="1" applyFont="1" applyFill="1" applyBorder="1" applyAlignment="1">
      <alignment horizontal="center" vertical="center" wrapText="1"/>
    </xf>
    <xf numFmtId="14" fontId="60" fillId="0" borderId="5" xfId="0" applyNumberFormat="1" applyFont="1" applyBorder="1" applyAlignment="1">
      <alignment horizontal="right" wrapText="1"/>
    </xf>
    <xf numFmtId="0" fontId="60" fillId="0" borderId="5" xfId="0" applyFont="1" applyBorder="1" applyAlignment="1">
      <alignment horizontal="right" wrapText="1"/>
    </xf>
    <xf numFmtId="164" fontId="61" fillId="6" borderId="5" xfId="1" applyFont="1" applyFill="1" applyBorder="1" applyAlignment="1"/>
    <xf numFmtId="1" fontId="59" fillId="2" borderId="5" xfId="1" applyNumberFormat="1" applyFont="1" applyFill="1" applyBorder="1" applyAlignment="1">
      <alignment horizontal="center" wrapText="1"/>
    </xf>
    <xf numFmtId="15" fontId="60" fillId="0" borderId="5" xfId="0" applyNumberFormat="1" applyFont="1" applyBorder="1" applyAlignment="1">
      <alignment wrapText="1"/>
    </xf>
    <xf numFmtId="164" fontId="61" fillId="6" borderId="5" xfId="1" applyFont="1" applyFill="1" applyBorder="1" applyAlignment="1">
      <alignment vertical="top"/>
    </xf>
    <xf numFmtId="164" fontId="12" fillId="2" borderId="5" xfId="1" applyFont="1" applyFill="1" applyBorder="1" applyAlignment="1">
      <alignment vertical="top"/>
    </xf>
    <xf numFmtId="15" fontId="60" fillId="0" borderId="5" xfId="0" applyNumberFormat="1" applyFont="1" applyBorder="1" applyAlignment="1">
      <alignment horizontal="right" wrapText="1"/>
    </xf>
    <xf numFmtId="0" fontId="61" fillId="6" borderId="15" xfId="0" applyFont="1" applyFill="1" applyBorder="1" applyAlignment="1">
      <alignment vertical="top"/>
    </xf>
    <xf numFmtId="164" fontId="61" fillId="6" borderId="15" xfId="1" applyFont="1" applyFill="1" applyBorder="1" applyAlignment="1">
      <alignment vertical="top"/>
    </xf>
    <xf numFmtId="164" fontId="12" fillId="2" borderId="15" xfId="1" applyFont="1" applyFill="1" applyBorder="1" applyAlignment="1">
      <alignment vertical="top"/>
    </xf>
    <xf numFmtId="0" fontId="3" fillId="2" borderId="5" xfId="0" applyFont="1" applyFill="1" applyBorder="1"/>
    <xf numFmtId="0" fontId="35" fillId="2" borderId="5" xfId="0" applyFont="1" applyFill="1" applyBorder="1"/>
    <xf numFmtId="0" fontId="6" fillId="0" borderId="5" xfId="0" applyFont="1" applyBorder="1"/>
    <xf numFmtId="0" fontId="22" fillId="0" borderId="0" xfId="0" applyFont="1"/>
    <xf numFmtId="0" fontId="23" fillId="0" borderId="0" xfId="0" applyFont="1" applyAlignment="1">
      <alignment horizontal="left"/>
    </xf>
    <xf numFmtId="0" fontId="0" fillId="0" borderId="0" xfId="0" applyAlignment="1">
      <alignment wrapText="1"/>
    </xf>
    <xf numFmtId="0" fontId="28" fillId="0" borderId="0" xfId="0" applyFont="1" applyAlignment="1">
      <alignment wrapText="1"/>
    </xf>
    <xf numFmtId="0" fontId="60" fillId="0" borderId="5" xfId="0" applyFont="1" applyBorder="1" applyAlignment="1">
      <alignment wrapText="1"/>
    </xf>
    <xf numFmtId="0" fontId="61" fillId="6" borderId="5" xfId="0" applyFont="1" applyFill="1" applyBorder="1" applyAlignment="1">
      <alignment wrapText="1"/>
    </xf>
    <xf numFmtId="0" fontId="61" fillId="6" borderId="5" xfId="0" applyFont="1" applyFill="1" applyBorder="1" applyAlignment="1">
      <alignment vertical="top" wrapText="1"/>
    </xf>
    <xf numFmtId="0" fontId="12" fillId="2" borderId="5" xfId="0" applyFont="1" applyFill="1" applyBorder="1" applyAlignment="1">
      <alignment vertical="top" wrapText="1"/>
    </xf>
    <xf numFmtId="0" fontId="61" fillId="6" borderId="15" xfId="0" applyFont="1" applyFill="1" applyBorder="1" applyAlignment="1">
      <alignment vertical="top" wrapText="1"/>
    </xf>
    <xf numFmtId="0" fontId="12" fillId="2" borderId="15" xfId="0" applyFont="1" applyFill="1" applyBorder="1" applyAlignment="1">
      <alignment vertical="top" wrapText="1"/>
    </xf>
    <xf numFmtId="0" fontId="3" fillId="2" borderId="5" xfId="0" applyFont="1" applyFill="1" applyBorder="1" applyAlignment="1">
      <alignment wrapText="1"/>
    </xf>
    <xf numFmtId="0" fontId="6" fillId="0" borderId="5" xfId="0" applyFont="1" applyBorder="1" applyAlignment="1">
      <alignment wrapText="1"/>
    </xf>
    <xf numFmtId="0" fontId="32" fillId="0" borderId="0" xfId="0" applyFont="1" applyAlignment="1">
      <alignment wrapText="1"/>
    </xf>
    <xf numFmtId="0" fontId="0" fillId="0" borderId="5" xfId="0" applyBorder="1"/>
    <xf numFmtId="0" fontId="28" fillId="0" borderId="12" xfId="0" applyFont="1" applyBorder="1" applyAlignment="1">
      <alignment wrapText="1"/>
    </xf>
    <xf numFmtId="0" fontId="3" fillId="0" borderId="5" xfId="0" applyFont="1" applyBorder="1" applyAlignment="1">
      <alignment wrapText="1"/>
    </xf>
    <xf numFmtId="14" fontId="3" fillId="0" borderId="5" xfId="0" applyNumberFormat="1" applyFont="1" applyBorder="1" applyAlignment="1">
      <alignment horizontal="left"/>
    </xf>
    <xf numFmtId="164" fontId="3" fillId="0" borderId="5" xfId="1" applyFont="1" applyBorder="1"/>
    <xf numFmtId="164" fontId="35" fillId="0" borderId="5" xfId="1" applyFont="1" applyBorder="1"/>
    <xf numFmtId="0" fontId="3" fillId="0" borderId="5" xfId="0" applyFont="1" applyBorder="1" applyAlignment="1">
      <alignment horizontal="right"/>
    </xf>
    <xf numFmtId="164" fontId="3" fillId="2" borderId="5" xfId="1" applyFont="1" applyFill="1" applyBorder="1"/>
    <xf numFmtId="164" fontId="35" fillId="2" borderId="5" xfId="1" applyFont="1" applyFill="1" applyBorder="1"/>
    <xf numFmtId="164" fontId="65" fillId="0" borderId="5" xfId="0" applyNumberFormat="1" applyFont="1" applyBorder="1"/>
    <xf numFmtId="0" fontId="35" fillId="0" borderId="0" xfId="0" applyFont="1"/>
    <xf numFmtId="0" fontId="2" fillId="5" borderId="5" xfId="0" applyFont="1" applyFill="1" applyBorder="1" applyAlignment="1">
      <alignment horizontal="left" vertical="center" wrapText="1"/>
    </xf>
    <xf numFmtId="0" fontId="23" fillId="2" borderId="5" xfId="0" applyFont="1" applyFill="1" applyBorder="1" applyAlignment="1">
      <alignment horizontal="center" vertical="top" wrapText="1"/>
    </xf>
    <xf numFmtId="0" fontId="5" fillId="2" borderId="5" xfId="0" applyFont="1" applyFill="1" applyBorder="1" applyAlignment="1">
      <alignment vertical="top" wrapText="1"/>
    </xf>
    <xf numFmtId="0" fontId="3" fillId="2" borderId="5" xfId="0" applyFont="1" applyFill="1" applyBorder="1" applyAlignment="1">
      <alignment horizontal="center" vertical="top"/>
    </xf>
    <xf numFmtId="0" fontId="3" fillId="2" borderId="5" xfId="0" applyFont="1" applyFill="1" applyBorder="1" applyAlignment="1">
      <alignment horizontal="center" vertical="top" wrapText="1"/>
    </xf>
    <xf numFmtId="0" fontId="5" fillId="2" borderId="5" xfId="0" applyFont="1" applyFill="1" applyBorder="1" applyAlignment="1">
      <alignment vertical="justify" wrapText="1"/>
    </xf>
    <xf numFmtId="164" fontId="5" fillId="2" borderId="5" xfId="1" applyFont="1" applyFill="1" applyBorder="1" applyAlignment="1">
      <alignment horizontal="right" vertical="top" wrapText="1"/>
    </xf>
    <xf numFmtId="164" fontId="23" fillId="2" borderId="5" xfId="1" applyFont="1" applyFill="1" applyBorder="1" applyAlignment="1">
      <alignment horizontal="center" vertical="top" wrapText="1"/>
    </xf>
    <xf numFmtId="164" fontId="2" fillId="2" borderId="5"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164" fontId="23" fillId="2" borderId="5" xfId="0" applyNumberFormat="1" applyFont="1" applyFill="1" applyBorder="1" applyAlignment="1">
      <alignment horizontal="right" vertical="top" wrapText="1"/>
    </xf>
    <xf numFmtId="49" fontId="5" fillId="6" borderId="5" xfId="0" applyNumberFormat="1" applyFont="1" applyFill="1" applyBorder="1" applyAlignment="1">
      <alignment horizontal="center" vertical="top" wrapText="1"/>
    </xf>
    <xf numFmtId="164" fontId="23" fillId="0" borderId="5" xfId="0" applyNumberFormat="1" applyFont="1" applyBorder="1" applyAlignment="1">
      <alignment horizontal="right" vertical="top" wrapText="1"/>
    </xf>
    <xf numFmtId="0" fontId="3" fillId="0" borderId="5" xfId="0" applyFont="1" applyBorder="1" applyAlignment="1">
      <alignment horizontal="center" vertical="top"/>
    </xf>
    <xf numFmtId="0" fontId="5" fillId="6" borderId="5" xfId="0" applyFont="1" applyFill="1" applyBorder="1" applyAlignment="1">
      <alignment vertical="justify" wrapText="1"/>
    </xf>
    <xf numFmtId="164" fontId="5" fillId="0" borderId="5" xfId="1" applyFont="1" applyFill="1" applyBorder="1" applyAlignment="1">
      <alignment horizontal="right" vertical="top" wrapText="1"/>
    </xf>
    <xf numFmtId="49" fontId="5" fillId="2" borderId="5" xfId="0" applyNumberFormat="1" applyFont="1" applyFill="1" applyBorder="1" applyAlignment="1">
      <alignment horizontal="center" vertical="top" wrapText="1"/>
    </xf>
    <xf numFmtId="164" fontId="2" fillId="0" borderId="5" xfId="0" applyNumberFormat="1" applyFont="1" applyBorder="1" applyAlignment="1">
      <alignment horizontal="center" vertical="top" wrapText="1"/>
    </xf>
    <xf numFmtId="0" fontId="5" fillId="6" borderId="5" xfId="0" applyFont="1" applyFill="1" applyBorder="1" applyAlignment="1">
      <alignment vertical="top" wrapText="1"/>
    </xf>
    <xf numFmtId="0" fontId="3" fillId="0" borderId="5" xfId="0" applyFont="1" applyBorder="1" applyAlignment="1">
      <alignment vertical="top"/>
    </xf>
    <xf numFmtId="0" fontId="3" fillId="0" borderId="5" xfId="0" applyFont="1" applyBorder="1" applyAlignment="1">
      <alignment vertical="justify"/>
    </xf>
    <xf numFmtId="164" fontId="23" fillId="2" borderId="5" xfId="0" applyNumberFormat="1" applyFont="1" applyFill="1" applyBorder="1" applyAlignment="1">
      <alignment horizontal="center" vertical="top" wrapText="1"/>
    </xf>
    <xf numFmtId="14" fontId="3" fillId="0" borderId="5" xfId="0" applyNumberFormat="1" applyFont="1" applyBorder="1" applyAlignment="1">
      <alignment horizontal="center" vertical="top"/>
    </xf>
    <xf numFmtId="4" fontId="3" fillId="0" borderId="5" xfId="0" applyNumberFormat="1" applyFont="1" applyBorder="1" applyAlignment="1">
      <alignment horizontal="right" vertical="top"/>
    </xf>
    <xf numFmtId="164" fontId="23" fillId="0" borderId="5" xfId="1" applyFont="1" applyFill="1" applyBorder="1" applyAlignment="1">
      <alignment horizontal="center" vertical="top" wrapText="1"/>
    </xf>
    <xf numFmtId="4" fontId="3" fillId="0" borderId="5" xfId="0" applyNumberFormat="1" applyFont="1" applyBorder="1"/>
    <xf numFmtId="0" fontId="2" fillId="12" borderId="5" xfId="0" applyFont="1" applyFill="1" applyBorder="1" applyAlignment="1">
      <alignment horizontal="center" vertical="center" wrapText="1"/>
    </xf>
    <xf numFmtId="0" fontId="7" fillId="12" borderId="5" xfId="0" applyFont="1" applyFill="1" applyBorder="1" applyAlignment="1">
      <alignment vertical="center" wrapText="1"/>
    </xf>
    <xf numFmtId="49" fontId="3" fillId="12" borderId="5" xfId="0" applyNumberFormat="1" applyFont="1" applyFill="1" applyBorder="1" applyAlignment="1">
      <alignment horizontal="center"/>
    </xf>
    <xf numFmtId="0" fontId="6" fillId="12" borderId="5" xfId="0" applyFont="1" applyFill="1" applyBorder="1" applyAlignment="1">
      <alignment horizontal="center" vertical="center"/>
    </xf>
    <xf numFmtId="0" fontId="6" fillId="12" borderId="5" xfId="0" applyFont="1" applyFill="1" applyBorder="1" applyAlignment="1">
      <alignment horizontal="left" vertical="justify"/>
    </xf>
    <xf numFmtId="164" fontId="2" fillId="5" borderId="5" xfId="0" applyNumberFormat="1" applyFont="1" applyFill="1" applyBorder="1" applyAlignment="1">
      <alignment horizontal="center" vertical="center" wrapText="1"/>
    </xf>
    <xf numFmtId="0" fontId="3" fillId="2" borderId="5" xfId="0" applyFont="1" applyFill="1" applyBorder="1" applyAlignment="1">
      <alignment vertical="top"/>
    </xf>
    <xf numFmtId="49" fontId="3" fillId="0" borderId="5" xfId="0" applyNumberFormat="1" applyFont="1" applyBorder="1" applyAlignment="1">
      <alignment horizontal="center" vertical="top"/>
    </xf>
    <xf numFmtId="0" fontId="23" fillId="2" borderId="5" xfId="0" applyFont="1" applyFill="1" applyBorder="1" applyAlignment="1">
      <alignment horizontal="right" vertical="top" wrapText="1"/>
    </xf>
    <xf numFmtId="0" fontId="5" fillId="2" borderId="5" xfId="0" applyFont="1" applyFill="1" applyBorder="1" applyAlignment="1">
      <alignment horizontal="left" vertical="justify"/>
    </xf>
    <xf numFmtId="164" fontId="23" fillId="2" borderId="5" xfId="0" applyNumberFormat="1" applyFont="1" applyFill="1" applyBorder="1" applyAlignment="1">
      <alignment vertical="top" wrapText="1"/>
    </xf>
    <xf numFmtId="164" fontId="23" fillId="2" borderId="5" xfId="1" applyFont="1" applyFill="1" applyBorder="1" applyAlignment="1">
      <alignment vertical="top" wrapText="1"/>
    </xf>
    <xf numFmtId="164" fontId="6" fillId="2" borderId="5" xfId="0" applyNumberFormat="1" applyFont="1" applyFill="1" applyBorder="1" applyAlignment="1">
      <alignment vertical="top"/>
    </xf>
    <xf numFmtId="0" fontId="3" fillId="2" borderId="5" xfId="0" applyFont="1" applyFill="1" applyBorder="1" applyAlignment="1">
      <alignment horizontal="left" vertical="top" wrapText="1"/>
    </xf>
    <xf numFmtId="0" fontId="5" fillId="2" borderId="5" xfId="0" applyFont="1" applyFill="1" applyBorder="1" applyAlignment="1">
      <alignment horizontal="left" vertical="top" wrapText="1"/>
    </xf>
    <xf numFmtId="0" fontId="7" fillId="3" borderId="5" xfId="0" applyFont="1" applyFill="1" applyBorder="1" applyAlignment="1">
      <alignment vertical="center" wrapText="1"/>
    </xf>
    <xf numFmtId="49" fontId="3" fillId="3" borderId="5" xfId="0" applyNumberFormat="1" applyFont="1" applyFill="1" applyBorder="1" applyAlignment="1">
      <alignment horizontal="center"/>
    </xf>
    <xf numFmtId="0" fontId="6" fillId="3" borderId="5" xfId="0" applyFont="1" applyFill="1" applyBorder="1" applyAlignment="1">
      <alignment horizontal="center" vertical="center"/>
    </xf>
    <xf numFmtId="0" fontId="6" fillId="3" borderId="5" xfId="0" applyFont="1" applyFill="1" applyBorder="1" applyAlignment="1">
      <alignment horizontal="left" vertical="justify"/>
    </xf>
    <xf numFmtId="164" fontId="6" fillId="3" borderId="5" xfId="0" applyNumberFormat="1" applyFont="1" applyFill="1" applyBorder="1"/>
    <xf numFmtId="0" fontId="3" fillId="3" borderId="5" xfId="0" applyFont="1" applyFill="1" applyBorder="1"/>
    <xf numFmtId="0" fontId="3" fillId="0" borderId="0" xfId="0" applyFont="1"/>
    <xf numFmtId="164" fontId="35" fillId="0" borderId="0" xfId="0" applyNumberFormat="1" applyFont="1"/>
    <xf numFmtId="4" fontId="0" fillId="0" borderId="5" xfId="0" applyNumberFormat="1" applyBorder="1"/>
    <xf numFmtId="164" fontId="0" fillId="2" borderId="5" xfId="0" applyNumberFormat="1" applyFill="1" applyBorder="1"/>
    <xf numFmtId="43" fontId="0" fillId="0" borderId="5" xfId="0" applyNumberFormat="1" applyBorder="1"/>
    <xf numFmtId="0" fontId="0" fillId="0" borderId="5" xfId="0" applyBorder="1" applyAlignment="1">
      <alignment horizontal="left"/>
    </xf>
    <xf numFmtId="0" fontId="0" fillId="0" borderId="5" xfId="0" applyBorder="1" applyAlignment="1">
      <alignment wrapText="1"/>
    </xf>
    <xf numFmtId="43" fontId="0" fillId="0" borderId="5" xfId="1" applyNumberFormat="1" applyFont="1" applyFill="1" applyBorder="1" applyAlignment="1">
      <alignment horizontal="right"/>
    </xf>
    <xf numFmtId="164" fontId="0" fillId="0" borderId="5" xfId="1" applyFont="1" applyFill="1" applyBorder="1" applyAlignment="1"/>
    <xf numFmtId="164" fontId="0" fillId="0" borderId="5" xfId="1" applyFont="1" applyFill="1" applyBorder="1" applyAlignment="1">
      <alignment horizontal="right"/>
    </xf>
    <xf numFmtId="43" fontId="0" fillId="0" borderId="5" xfId="1" applyNumberFormat="1" applyFont="1" applyFill="1" applyBorder="1" applyAlignment="1"/>
    <xf numFmtId="0" fontId="0" fillId="0" borderId="5" xfId="0" quotePrefix="1" applyBorder="1"/>
    <xf numFmtId="3" fontId="0" fillId="0" borderId="5" xfId="0" applyNumberFormat="1" applyBorder="1"/>
    <xf numFmtId="167" fontId="0" fillId="0" borderId="5" xfId="1" applyNumberFormat="1" applyFont="1" applyFill="1" applyBorder="1" applyAlignment="1"/>
    <xf numFmtId="43" fontId="0" fillId="0" borderId="5" xfId="1" applyNumberFormat="1" applyFont="1" applyFill="1" applyBorder="1" applyAlignment="1">
      <alignment wrapText="1"/>
    </xf>
    <xf numFmtId="164" fontId="71" fillId="0" borderId="5" xfId="1" applyFont="1" applyFill="1" applyBorder="1" applyAlignment="1">
      <alignment horizontal="right"/>
    </xf>
    <xf numFmtId="43" fontId="71" fillId="0" borderId="5" xfId="1" applyNumberFormat="1" applyFont="1" applyFill="1" applyBorder="1" applyAlignment="1">
      <alignment horizontal="right"/>
    </xf>
    <xf numFmtId="13" fontId="0" fillId="0" borderId="5" xfId="1" applyNumberFormat="1" applyFont="1" applyFill="1" applyBorder="1" applyAlignment="1">
      <alignment horizontal="center"/>
    </xf>
    <xf numFmtId="43" fontId="72" fillId="0" borderId="5" xfId="1" applyNumberFormat="1" applyFont="1" applyFill="1" applyBorder="1" applyAlignment="1">
      <alignment horizontal="right" wrapText="1"/>
    </xf>
    <xf numFmtId="164" fontId="0" fillId="0" borderId="5" xfId="1" applyFont="1" applyFill="1" applyBorder="1" applyAlignment="1">
      <alignment horizontal="center" vertical="center"/>
    </xf>
    <xf numFmtId="0" fontId="0" fillId="0" borderId="5" xfId="0" applyBorder="1" applyAlignment="1">
      <alignment horizontal="left" wrapText="1"/>
    </xf>
    <xf numFmtId="0" fontId="0" fillId="0" borderId="5" xfId="0" applyBorder="1" applyAlignment="1">
      <alignment vertical="top"/>
    </xf>
    <xf numFmtId="0" fontId="0" fillId="0" borderId="5" xfId="0" applyBorder="1" applyAlignment="1">
      <alignment horizontal="left" vertical="top" wrapText="1"/>
    </xf>
    <xf numFmtId="167" fontId="0" fillId="0" borderId="5" xfId="1" applyNumberFormat="1" applyFont="1" applyFill="1" applyBorder="1" applyAlignment="1">
      <alignment horizontal="right"/>
    </xf>
    <xf numFmtId="164" fontId="0" fillId="0" borderId="5" xfId="1" applyFont="1" applyFill="1" applyBorder="1" applyAlignment="1">
      <alignment horizontal="left" wrapText="1"/>
    </xf>
    <xf numFmtId="4" fontId="0" fillId="0" borderId="5" xfId="0" applyNumberFormat="1" applyBorder="1" applyAlignment="1">
      <alignment horizontal="left" wrapText="1"/>
    </xf>
    <xf numFmtId="0" fontId="0" fillId="0" borderId="5" xfId="0" applyBorder="1" applyAlignment="1">
      <alignment horizontal="center"/>
    </xf>
    <xf numFmtId="164" fontId="0" fillId="0" borderId="5" xfId="0" applyNumberFormat="1" applyBorder="1"/>
    <xf numFmtId="0" fontId="73" fillId="0" borderId="5" xfId="0" applyFont="1" applyBorder="1" applyAlignment="1">
      <alignment horizontal="center"/>
    </xf>
    <xf numFmtId="14" fontId="73" fillId="0" borderId="5" xfId="0" applyNumberFormat="1" applyFont="1" applyBorder="1"/>
    <xf numFmtId="0" fontId="73" fillId="0" borderId="5" xfId="0" applyFont="1" applyBorder="1" applyAlignment="1">
      <alignment wrapText="1"/>
    </xf>
    <xf numFmtId="164" fontId="74" fillId="0" borderId="5" xfId="1" applyFont="1" applyFill="1" applyBorder="1" applyAlignment="1" applyProtection="1"/>
    <xf numFmtId="0" fontId="73" fillId="0" borderId="5" xfId="0" applyFont="1" applyBorder="1"/>
    <xf numFmtId="0" fontId="73" fillId="0" borderId="5" xfId="0" quotePrefix="1" applyFont="1" applyBorder="1" applyAlignment="1">
      <alignment horizontal="center"/>
    </xf>
    <xf numFmtId="3" fontId="74" fillId="0" borderId="5" xfId="0" applyNumberFormat="1" applyFont="1" applyBorder="1"/>
    <xf numFmtId="0" fontId="73" fillId="0" borderId="5" xfId="0" quotePrefix="1" applyFont="1" applyBorder="1"/>
    <xf numFmtId="0" fontId="73" fillId="0" borderId="5" xfId="0" applyFont="1" applyBorder="1" applyAlignment="1">
      <alignment horizontal="center" vertical="center"/>
    </xf>
    <xf numFmtId="14" fontId="73" fillId="0" borderId="5" xfId="0" applyNumberFormat="1" applyFont="1" applyBorder="1" applyAlignment="1">
      <alignment horizontal="center" vertical="center"/>
    </xf>
    <xf numFmtId="0" fontId="73" fillId="0" borderId="5" xfId="0" applyFont="1" applyBorder="1" applyAlignment="1">
      <alignment horizontal="center" vertical="center" wrapText="1"/>
    </xf>
    <xf numFmtId="164" fontId="74" fillId="0" borderId="5" xfId="1" applyFont="1" applyFill="1" applyBorder="1" applyAlignment="1" applyProtection="1">
      <alignment horizontal="center" vertical="center"/>
    </xf>
    <xf numFmtId="0" fontId="73" fillId="0" borderId="5" xfId="0" quotePrefix="1" applyFont="1" applyBorder="1" applyAlignment="1">
      <alignment horizontal="center" vertical="center"/>
    </xf>
    <xf numFmtId="164" fontId="0" fillId="0" borderId="0" xfId="1" applyFont="1" applyFill="1" applyBorder="1" applyAlignment="1"/>
    <xf numFmtId="0" fontId="2" fillId="2" borderId="1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75" fillId="0" borderId="5" xfId="0" applyFont="1" applyBorder="1" applyAlignment="1">
      <alignment vertical="top" wrapText="1"/>
    </xf>
    <xf numFmtId="0" fontId="75" fillId="0" borderId="5" xfId="0" quotePrefix="1" applyFont="1" applyBorder="1" applyAlignment="1">
      <alignment horizontal="right" vertical="top"/>
    </xf>
    <xf numFmtId="14" fontId="75" fillId="0" borderId="5" xfId="0" applyNumberFormat="1" applyFont="1" applyBorder="1" applyAlignment="1">
      <alignment horizontal="right" vertical="top"/>
    </xf>
    <xf numFmtId="43" fontId="75" fillId="0" borderId="5" xfId="3" applyFont="1" applyBorder="1" applyAlignment="1">
      <alignment horizontal="right" vertical="top"/>
    </xf>
    <xf numFmtId="168" fontId="75" fillId="0" borderId="5" xfId="3" applyNumberFormat="1" applyFont="1" applyBorder="1" applyAlignment="1">
      <alignment horizontal="right" vertical="top"/>
    </xf>
    <xf numFmtId="43" fontId="3" fillId="0" borderId="5" xfId="3" applyFont="1" applyBorder="1" applyAlignment="1">
      <alignment vertical="top"/>
    </xf>
    <xf numFmtId="43" fontId="75" fillId="0" borderId="0" xfId="3" applyFont="1"/>
    <xf numFmtId="0" fontId="75" fillId="0" borderId="0" xfId="0" applyFont="1"/>
    <xf numFmtId="43" fontId="45" fillId="0" borderId="5" xfId="3" applyFont="1" applyBorder="1" applyAlignment="1">
      <alignment vertical="top"/>
    </xf>
    <xf numFmtId="43" fontId="32" fillId="0" borderId="0" xfId="3" applyFont="1"/>
    <xf numFmtId="14" fontId="75" fillId="2" borderId="5" xfId="0" applyNumberFormat="1" applyFont="1" applyFill="1" applyBorder="1" applyAlignment="1">
      <alignment horizontal="right" vertical="top"/>
    </xf>
    <xf numFmtId="43" fontId="75" fillId="0" borderId="5" xfId="3" applyFont="1" applyBorder="1" applyAlignment="1">
      <alignment vertical="top"/>
    </xf>
    <xf numFmtId="43" fontId="29" fillId="0" borderId="5" xfId="3" applyFont="1" applyBorder="1" applyAlignment="1">
      <alignment horizontal="right" vertical="top"/>
    </xf>
    <xf numFmtId="43" fontId="29" fillId="0" borderId="5" xfId="3" applyFont="1" applyBorder="1" applyAlignment="1">
      <alignment vertical="top"/>
    </xf>
    <xf numFmtId="0" fontId="29" fillId="0" borderId="0" xfId="0" applyFont="1"/>
    <xf numFmtId="14" fontId="29" fillId="0" borderId="5" xfId="0" applyNumberFormat="1" applyFont="1" applyBorder="1" applyAlignment="1">
      <alignment horizontal="right" vertical="top"/>
    </xf>
    <xf numFmtId="169" fontId="29" fillId="0" borderId="0" xfId="0" applyNumberFormat="1" applyFont="1"/>
    <xf numFmtId="0" fontId="29" fillId="0" borderId="5" xfId="0" quotePrefix="1" applyFont="1" applyBorder="1" applyAlignment="1">
      <alignment horizontal="right" vertical="top"/>
    </xf>
    <xf numFmtId="4" fontId="77" fillId="0" borderId="0" xfId="0" applyNumberFormat="1" applyFont="1"/>
    <xf numFmtId="43" fontId="0" fillId="0" borderId="0" xfId="0" applyNumberFormat="1"/>
    <xf numFmtId="0" fontId="22" fillId="0" borderId="5" xfId="0" applyFont="1" applyBorder="1"/>
    <xf numFmtId="4" fontId="22" fillId="0" borderId="5" xfId="0" applyNumberFormat="1" applyFont="1" applyBorder="1"/>
    <xf numFmtId="164" fontId="22" fillId="0" borderId="5" xfId="0" applyNumberFormat="1" applyFont="1" applyBorder="1"/>
    <xf numFmtId="0" fontId="78" fillId="0" borderId="0" xfId="0" applyFont="1"/>
    <xf numFmtId="0" fontId="79" fillId="0" borderId="0" xfId="0" applyFont="1" applyAlignment="1">
      <alignment horizontal="left"/>
    </xf>
    <xf numFmtId="0" fontId="79" fillId="0" borderId="0" xfId="0" applyFont="1"/>
    <xf numFmtId="0" fontId="79" fillId="0" borderId="0" xfId="0" applyFont="1" applyAlignment="1">
      <alignment wrapText="1"/>
    </xf>
    <xf numFmtId="0" fontId="79" fillId="0" borderId="0" xfId="0" applyFont="1" applyAlignment="1">
      <alignment horizontal="left" wrapText="1"/>
    </xf>
    <xf numFmtId="0" fontId="67" fillId="5" borderId="5" xfId="0" applyFont="1" applyFill="1" applyBorder="1" applyAlignment="1">
      <alignment horizontal="center" vertical="center" wrapText="1"/>
    </xf>
    <xf numFmtId="0" fontId="67" fillId="0" borderId="5" xfId="0" applyFont="1" applyBorder="1" applyAlignment="1">
      <alignment horizontal="center" vertical="center" wrapText="1"/>
    </xf>
    <xf numFmtId="0" fontId="67" fillId="0" borderId="0" xfId="0" applyFont="1"/>
    <xf numFmtId="0" fontId="67" fillId="0" borderId="0" xfId="0" applyFont="1" applyAlignment="1">
      <alignment wrapText="1"/>
    </xf>
    <xf numFmtId="0" fontId="0" fillId="2" borderId="5" xfId="0" applyFill="1" applyBorder="1"/>
    <xf numFmtId="0" fontId="0" fillId="2" borderId="5" xfId="0" applyFill="1" applyBorder="1" applyAlignment="1">
      <alignment wrapText="1"/>
    </xf>
    <xf numFmtId="0" fontId="0" fillId="2" borderId="5" xfId="0" applyFill="1" applyBorder="1" applyAlignment="1">
      <alignment horizontal="left"/>
    </xf>
    <xf numFmtId="14" fontId="80" fillId="2" borderId="5" xfId="0" applyNumberFormat="1" applyFont="1" applyFill="1" applyBorder="1" applyAlignment="1">
      <alignment horizontal="left"/>
    </xf>
    <xf numFmtId="164" fontId="0" fillId="2" borderId="5" xfId="1" applyFont="1" applyFill="1" applyBorder="1" applyAlignment="1"/>
    <xf numFmtId="4" fontId="0" fillId="2" borderId="5" xfId="0" applyNumberFormat="1" applyFill="1" applyBorder="1"/>
    <xf numFmtId="164" fontId="0" fillId="0" borderId="5" xfId="6" applyNumberFormat="1" applyFont="1" applyBorder="1" applyAlignment="1"/>
    <xf numFmtId="0" fontId="22" fillId="0" borderId="5" xfId="0" applyFont="1" applyBorder="1" applyAlignment="1">
      <alignment wrapText="1"/>
    </xf>
    <xf numFmtId="0" fontId="79" fillId="0" borderId="5" xfId="0" applyFont="1" applyBorder="1"/>
    <xf numFmtId="0" fontId="79" fillId="0" borderId="5" xfId="0" applyFont="1" applyBorder="1" applyAlignment="1">
      <alignment wrapText="1"/>
    </xf>
    <xf numFmtId="0" fontId="21" fillId="0" borderId="5" xfId="0" applyFont="1" applyBorder="1" applyAlignment="1">
      <alignment horizontal="left" wrapText="1"/>
    </xf>
    <xf numFmtId="0" fontId="21" fillId="0" borderId="5" xfId="0" applyFont="1" applyBorder="1" applyAlignment="1">
      <alignment wrapText="1"/>
    </xf>
    <xf numFmtId="0" fontId="0" fillId="0" borderId="18" xfId="0" applyBorder="1" applyAlignment="1">
      <alignment wrapText="1"/>
    </xf>
    <xf numFmtId="0" fontId="0" fillId="0" borderId="18" xfId="0" applyBorder="1" applyAlignment="1">
      <alignment horizontal="left" wrapText="1"/>
    </xf>
    <xf numFmtId="0" fontId="64" fillId="0" borderId="5" xfId="0" applyFont="1" applyBorder="1" applyAlignment="1">
      <alignment wrapText="1"/>
    </xf>
    <xf numFmtId="14" fontId="64" fillId="0" borderId="5" xfId="0" applyNumberFormat="1" applyFont="1" applyBorder="1" applyAlignment="1">
      <alignment wrapText="1"/>
    </xf>
    <xf numFmtId="0" fontId="81" fillId="0" borderId="5" xfId="0" applyFont="1" applyBorder="1" applyAlignment="1">
      <alignment wrapText="1"/>
    </xf>
    <xf numFmtId="0" fontId="64" fillId="2" borderId="5" xfId="0" applyFont="1" applyFill="1" applyBorder="1"/>
    <xf numFmtId="0" fontId="82" fillId="2" borderId="5" xfId="0" applyFont="1" applyFill="1" applyBorder="1"/>
    <xf numFmtId="4" fontId="82" fillId="2" borderId="5" xfId="0" applyNumberFormat="1" applyFont="1" applyFill="1" applyBorder="1"/>
    <xf numFmtId="164" fontId="82" fillId="2" borderId="5" xfId="0" applyNumberFormat="1" applyFont="1" applyFill="1" applyBorder="1"/>
    <xf numFmtId="43" fontId="22" fillId="0" borderId="5" xfId="0" applyNumberFormat="1" applyFont="1" applyBorder="1"/>
    <xf numFmtId="4" fontId="0" fillId="0" borderId="17" xfId="0" applyNumberFormat="1" applyBorder="1"/>
    <xf numFmtId="43" fontId="58" fillId="0" borderId="5" xfId="1" applyNumberFormat="1" applyFont="1" applyBorder="1" applyAlignment="1" applyProtection="1"/>
    <xf numFmtId="0" fontId="41" fillId="0" borderId="0" xfId="0" applyFont="1" applyAlignment="1">
      <alignment horizontal="center"/>
    </xf>
    <xf numFmtId="0" fontId="41" fillId="0" borderId="0" xfId="0" applyFont="1" applyAlignment="1">
      <alignment horizontal="left"/>
    </xf>
    <xf numFmtId="0" fontId="37" fillId="0" borderId="0" xfId="0" applyFont="1" applyAlignment="1">
      <alignment horizontal="left"/>
    </xf>
    <xf numFmtId="0" fontId="37" fillId="0" borderId="12" xfId="0" applyFont="1" applyBorder="1"/>
    <xf numFmtId="0" fontId="37" fillId="0" borderId="0" xfId="0" applyFont="1" applyAlignment="1">
      <alignment horizontal="center"/>
    </xf>
    <xf numFmtId="0" fontId="37" fillId="2" borderId="0" xfId="0" applyFont="1" applyFill="1"/>
    <xf numFmtId="0" fontId="37" fillId="5" borderId="1"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5" borderId="2" xfId="0" applyFont="1" applyFill="1" applyBorder="1" applyAlignment="1">
      <alignment horizontal="center" wrapText="1"/>
    </xf>
    <xf numFmtId="0" fontId="37" fillId="5" borderId="2" xfId="0" applyFont="1" applyFill="1" applyBorder="1" applyAlignment="1">
      <alignment horizontal="left" vertical="center" wrapText="1"/>
    </xf>
    <xf numFmtId="0" fontId="37" fillId="5" borderId="3" xfId="0" applyFont="1" applyFill="1" applyBorder="1" applyAlignment="1">
      <alignment horizontal="center" wrapText="1"/>
    </xf>
    <xf numFmtId="0" fontId="37" fillId="5" borderId="4" xfId="0" applyFont="1" applyFill="1" applyBorder="1" applyAlignment="1">
      <alignment horizontal="center" vertical="center" wrapText="1"/>
    </xf>
    <xf numFmtId="0" fontId="37" fillId="5" borderId="5" xfId="0" applyFont="1" applyFill="1" applyBorder="1" applyAlignment="1">
      <alignment horizontal="center" vertical="center" wrapText="1"/>
    </xf>
    <xf numFmtId="0" fontId="37" fillId="5" borderId="5" xfId="0" applyFont="1" applyFill="1" applyBorder="1" applyAlignment="1">
      <alignment horizontal="center" wrapText="1"/>
    </xf>
    <xf numFmtId="0" fontId="37" fillId="5" borderId="5" xfId="0" applyFont="1" applyFill="1" applyBorder="1" applyAlignment="1">
      <alignment horizontal="left" vertical="center" wrapText="1"/>
    </xf>
    <xf numFmtId="0" fontId="37" fillId="5" borderId="18" xfId="0" applyFont="1" applyFill="1" applyBorder="1" applyAlignment="1">
      <alignment horizontal="center" vertical="center" wrapText="1"/>
    </xf>
    <xf numFmtId="0" fontId="37" fillId="5" borderId="6" xfId="0" applyFont="1" applyFill="1" applyBorder="1" applyAlignment="1">
      <alignment horizontal="center" wrapText="1"/>
    </xf>
    <xf numFmtId="0" fontId="41" fillId="0" borderId="4" xfId="0" applyFont="1" applyBorder="1"/>
    <xf numFmtId="0" fontId="41" fillId="2" borderId="5" xfId="0" applyFont="1" applyFill="1" applyBorder="1" applyAlignment="1">
      <alignment wrapText="1"/>
    </xf>
    <xf numFmtId="0" fontId="41" fillId="2" borderId="5" xfId="0" applyFont="1" applyFill="1" applyBorder="1" applyAlignment="1">
      <alignment horizontal="center"/>
    </xf>
    <xf numFmtId="14" fontId="41" fillId="2" borderId="16" xfId="0" applyNumberFormat="1" applyFont="1" applyFill="1" applyBorder="1" applyAlignment="1">
      <alignment horizontal="left"/>
    </xf>
    <xf numFmtId="0" fontId="41" fillId="6" borderId="5" xfId="0" applyFont="1" applyFill="1" applyBorder="1" applyAlignment="1">
      <alignment vertical="center" wrapText="1"/>
    </xf>
    <xf numFmtId="164" fontId="41" fillId="2" borderId="17" xfId="1" applyFont="1" applyFill="1" applyBorder="1"/>
    <xf numFmtId="164" fontId="41" fillId="2" borderId="5" xfId="1" applyFont="1" applyFill="1" applyBorder="1"/>
    <xf numFmtId="164" fontId="41" fillId="2" borderId="6" xfId="1" applyFont="1" applyFill="1" applyBorder="1" applyAlignment="1"/>
    <xf numFmtId="164" fontId="41" fillId="2" borderId="5" xfId="1" applyFont="1" applyFill="1" applyBorder="1" applyAlignment="1">
      <alignment wrapText="1"/>
    </xf>
    <xf numFmtId="0" fontId="41" fillId="2" borderId="16" xfId="0" applyFont="1" applyFill="1" applyBorder="1" applyAlignment="1">
      <alignment horizontal="left"/>
    </xf>
    <xf numFmtId="164" fontId="41" fillId="0" borderId="17" xfId="1" applyFont="1" applyFill="1" applyBorder="1"/>
    <xf numFmtId="164" fontId="41" fillId="0" borderId="5" xfId="1" applyFont="1" applyFill="1" applyBorder="1" applyAlignment="1">
      <alignment wrapText="1"/>
    </xf>
    <xf numFmtId="0" fontId="41" fillId="0" borderId="5" xfId="0" applyFont="1" applyBorder="1" applyAlignment="1">
      <alignment wrapText="1"/>
    </xf>
    <xf numFmtId="0" fontId="41" fillId="0" borderId="5" xfId="0" applyFont="1" applyBorder="1" applyAlignment="1">
      <alignment vertical="top" wrapText="1"/>
    </xf>
    <xf numFmtId="0" fontId="41" fillId="6" borderId="5" xfId="0" applyFont="1" applyFill="1" applyBorder="1" applyAlignment="1">
      <alignment horizontal="center" wrapText="1"/>
    </xf>
    <xf numFmtId="0" fontId="41" fillId="6" borderId="16" xfId="0" applyFont="1" applyFill="1" applyBorder="1" applyAlignment="1">
      <alignment horizontal="left" vertical="top" wrapText="1"/>
    </xf>
    <xf numFmtId="4" fontId="41" fillId="6" borderId="12" xfId="0" applyNumberFormat="1" applyFont="1" applyFill="1" applyBorder="1" applyAlignment="1">
      <alignment horizontal="right" vertical="top" wrapText="1"/>
    </xf>
    <xf numFmtId="0" fontId="41" fillId="0" borderId="5" xfId="0" applyFont="1" applyBorder="1"/>
    <xf numFmtId="14" fontId="41" fillId="6" borderId="16" xfId="0" applyNumberFormat="1" applyFont="1" applyFill="1" applyBorder="1" applyAlignment="1">
      <alignment horizontal="left" vertical="top" wrapText="1"/>
    </xf>
    <xf numFmtId="0" fontId="41" fillId="6" borderId="5" xfId="0" quotePrefix="1" applyFont="1" applyFill="1" applyBorder="1" applyAlignment="1">
      <alignment horizontal="center" wrapText="1"/>
    </xf>
    <xf numFmtId="164" fontId="41" fillId="0" borderId="6" xfId="1" applyFont="1" applyFill="1" applyBorder="1" applyAlignment="1"/>
    <xf numFmtId="0" fontId="41" fillId="6" borderId="5" xfId="0" applyFont="1" applyFill="1" applyBorder="1" applyAlignment="1">
      <alignment vertical="top" wrapText="1"/>
    </xf>
    <xf numFmtId="14" fontId="41" fillId="0" borderId="5" xfId="0" applyNumberFormat="1" applyFont="1" applyBorder="1" applyAlignment="1">
      <alignment horizontal="left"/>
    </xf>
    <xf numFmtId="4" fontId="41" fillId="6" borderId="5" xfId="0" applyNumberFormat="1" applyFont="1" applyFill="1" applyBorder="1" applyAlignment="1">
      <alignment horizontal="right" vertical="top" wrapText="1"/>
    </xf>
    <xf numFmtId="4" fontId="41" fillId="6" borderId="5" xfId="0" applyNumberFormat="1" applyFont="1" applyFill="1" applyBorder="1" applyAlignment="1">
      <alignment horizontal="right" wrapText="1"/>
    </xf>
    <xf numFmtId="0" fontId="37" fillId="8" borderId="5" xfId="0" applyFont="1" applyFill="1" applyBorder="1" applyAlignment="1">
      <alignment vertical="top" wrapText="1"/>
    </xf>
    <xf numFmtId="0" fontId="41" fillId="0" borderId="5" xfId="0" applyFont="1" applyBorder="1" applyAlignment="1">
      <alignment horizontal="center"/>
    </xf>
    <xf numFmtId="0" fontId="41" fillId="0" borderId="5" xfId="0" applyFont="1" applyBorder="1" applyAlignment="1">
      <alignment horizontal="left"/>
    </xf>
    <xf numFmtId="0" fontId="41" fillId="0" borderId="11" xfId="0" applyFont="1" applyBorder="1"/>
    <xf numFmtId="164" fontId="37" fillId="0" borderId="19" xfId="0" applyNumberFormat="1" applyFont="1" applyBorder="1"/>
    <xf numFmtId="164" fontId="41" fillId="0" borderId="11" xfId="0" applyNumberFormat="1" applyFont="1" applyBorder="1"/>
    <xf numFmtId="164" fontId="41" fillId="0" borderId="0" xfId="0" applyNumberFormat="1" applyFont="1"/>
    <xf numFmtId="164" fontId="37" fillId="0" borderId="10" xfId="0" applyNumberFormat="1" applyFont="1" applyBorder="1"/>
    <xf numFmtId="0" fontId="41" fillId="2" borderId="5" xfId="0" applyFont="1" applyFill="1" applyBorder="1" applyAlignment="1">
      <alignment horizontal="left"/>
    </xf>
    <xf numFmtId="0" fontId="41" fillId="2" borderId="5" xfId="0" applyFont="1" applyFill="1" applyBorder="1" applyAlignment="1">
      <alignment horizontal="left" wrapText="1"/>
    </xf>
    <xf numFmtId="164" fontId="37" fillId="2" borderId="20" xfId="1" applyFont="1" applyFill="1" applyBorder="1"/>
    <xf numFmtId="164" fontId="37" fillId="2" borderId="19" xfId="1" applyFont="1" applyFill="1" applyBorder="1"/>
    <xf numFmtId="164" fontId="41" fillId="2" borderId="11" xfId="1" applyFont="1" applyFill="1" applyBorder="1"/>
    <xf numFmtId="0" fontId="41" fillId="0" borderId="8" xfId="0" applyFont="1" applyBorder="1"/>
    <xf numFmtId="164" fontId="41" fillId="0" borderId="21" xfId="0" applyNumberFormat="1" applyFont="1" applyBorder="1"/>
    <xf numFmtId="0" fontId="41" fillId="0" borderId="9" xfId="0" applyFont="1" applyBorder="1"/>
    <xf numFmtId="164" fontId="37" fillId="0" borderId="0" xfId="0" applyNumberFormat="1" applyFont="1"/>
    <xf numFmtId="0" fontId="83" fillId="0" borderId="0" xfId="0" applyFont="1"/>
    <xf numFmtId="0" fontId="83" fillId="0" borderId="0" xfId="0" applyFont="1" applyAlignment="1">
      <alignment horizontal="center"/>
    </xf>
    <xf numFmtId="0" fontId="83" fillId="0" borderId="0" xfId="0" applyFont="1" applyAlignment="1">
      <alignment horizontal="left"/>
    </xf>
    <xf numFmtId="164" fontId="83" fillId="0" borderId="0" xfId="0" applyNumberFormat="1" applyFont="1"/>
    <xf numFmtId="164" fontId="84" fillId="0" borderId="10" xfId="0" applyNumberFormat="1" applyFont="1" applyBorder="1"/>
    <xf numFmtId="0" fontId="37" fillId="0" borderId="9" xfId="0" applyFont="1" applyBorder="1"/>
    <xf numFmtId="0" fontId="3" fillId="4" borderId="5" xfId="0" applyFont="1" applyFill="1" applyBorder="1" applyAlignment="1">
      <alignment horizontal="left" vertical="center"/>
    </xf>
    <xf numFmtId="0" fontId="3" fillId="4" borderId="5" xfId="0" applyFont="1" applyFill="1" applyBorder="1" applyAlignment="1">
      <alignment vertical="center"/>
    </xf>
    <xf numFmtId="14" fontId="3" fillId="4" borderId="5" xfId="0" applyNumberFormat="1" applyFont="1" applyFill="1" applyBorder="1" applyAlignment="1">
      <alignment vertical="center"/>
    </xf>
    <xf numFmtId="43" fontId="3" fillId="4" borderId="5" xfId="2" applyNumberFormat="1" applyFont="1" applyFill="1" applyBorder="1" applyAlignment="1">
      <alignment horizontal="right"/>
    </xf>
    <xf numFmtId="43" fontId="68" fillId="2" borderId="5" xfId="0" applyNumberFormat="1" applyFont="1" applyFill="1" applyBorder="1"/>
    <xf numFmtId="0" fontId="7" fillId="4" borderId="5" xfId="0" applyFont="1" applyFill="1" applyBorder="1" applyAlignment="1">
      <alignment horizontal="left" vertical="center"/>
    </xf>
    <xf numFmtId="0" fontId="7" fillId="4" borderId="5" xfId="0" applyFont="1" applyFill="1" applyBorder="1" applyAlignment="1">
      <alignment horizontal="center" vertical="center"/>
    </xf>
    <xf numFmtId="0" fontId="3" fillId="4" borderId="5" xfId="0" applyFont="1" applyFill="1" applyBorder="1" applyAlignment="1">
      <alignment vertical="center" wrapText="1"/>
    </xf>
    <xf numFmtId="0" fontId="5" fillId="4" borderId="5" xfId="0" applyFont="1" applyFill="1" applyBorder="1" applyAlignment="1">
      <alignment horizontal="left" vertical="center"/>
    </xf>
    <xf numFmtId="0" fontId="3" fillId="2" borderId="5" xfId="0" applyFont="1" applyFill="1" applyBorder="1" applyAlignment="1">
      <alignment horizontal="center" wrapText="1"/>
    </xf>
    <xf numFmtId="0" fontId="6" fillId="2" borderId="5" xfId="0" applyFont="1" applyFill="1" applyBorder="1" applyAlignment="1">
      <alignment horizontal="left"/>
    </xf>
    <xf numFmtId="0" fontId="6" fillId="2" borderId="5" xfId="0" applyFont="1" applyFill="1" applyBorder="1" applyAlignment="1">
      <alignment horizontal="center"/>
    </xf>
    <xf numFmtId="0" fontId="37" fillId="0" borderId="5" xfId="0" applyFont="1" applyBorder="1"/>
    <xf numFmtId="0" fontId="20" fillId="0" borderId="5" xfId="0" applyFont="1" applyBorder="1" applyAlignment="1">
      <alignment vertical="center"/>
    </xf>
    <xf numFmtId="0" fontId="38" fillId="0" borderId="5" xfId="0" applyFont="1" applyBorder="1" applyAlignment="1">
      <alignment horizontal="left"/>
    </xf>
    <xf numFmtId="0" fontId="39" fillId="0" borderId="5" xfId="0" applyFont="1" applyBorder="1"/>
    <xf numFmtId="0" fontId="38" fillId="0" borderId="5" xfId="0" applyFont="1" applyBorder="1"/>
    <xf numFmtId="0" fontId="9" fillId="12" borderId="5"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9" fillId="12" borderId="5" xfId="0" applyFont="1" applyFill="1" applyBorder="1" applyAlignment="1">
      <alignment horizontal="right" vertical="center" wrapText="1"/>
    </xf>
    <xf numFmtId="164" fontId="10" fillId="0" borderId="5" xfId="6" applyNumberFormat="1" applyFont="1" applyBorder="1" applyAlignment="1"/>
    <xf numFmtId="43" fontId="10" fillId="0" borderId="5" xfId="6" applyFont="1" applyFill="1" applyBorder="1" applyAlignment="1"/>
    <xf numFmtId="164" fontId="20" fillId="0" borderId="5" xfId="0" applyNumberFormat="1" applyFont="1" applyBorder="1" applyAlignment="1">
      <alignment vertical="center"/>
    </xf>
    <xf numFmtId="4" fontId="20" fillId="0" borderId="5" xfId="0" applyNumberFormat="1" applyFont="1" applyBorder="1"/>
    <xf numFmtId="0" fontId="15" fillId="2" borderId="5" xfId="0" applyFont="1" applyFill="1" applyBorder="1" applyAlignment="1">
      <alignment wrapText="1"/>
    </xf>
    <xf numFmtId="164" fontId="20" fillId="2" borderId="5" xfId="0" applyNumberFormat="1" applyFont="1" applyFill="1" applyBorder="1"/>
    <xf numFmtId="43" fontId="20" fillId="2" borderId="5" xfId="6" applyFont="1" applyFill="1" applyBorder="1" applyAlignment="1"/>
    <xf numFmtId="164" fontId="18" fillId="2" borderId="5" xfId="1" applyFont="1" applyFill="1" applyBorder="1" applyAlignment="1">
      <alignment horizontal="center" wrapText="1"/>
    </xf>
    <xf numFmtId="43" fontId="20" fillId="0" borderId="5" xfId="0" applyNumberFormat="1" applyFont="1" applyBorder="1"/>
    <xf numFmtId="0" fontId="86" fillId="0" borderId="5" xfId="0" applyFont="1" applyBorder="1" applyAlignment="1">
      <alignment wrapText="1"/>
    </xf>
    <xf numFmtId="164" fontId="87" fillId="0" borderId="5" xfId="6" applyNumberFormat="1" applyFont="1" applyBorder="1" applyAlignment="1"/>
    <xf numFmtId="43" fontId="87" fillId="0" borderId="5" xfId="6" applyFont="1" applyFill="1" applyBorder="1" applyAlignment="1"/>
    <xf numFmtId="164" fontId="87" fillId="0" borderId="5" xfId="0" applyNumberFormat="1" applyFont="1" applyBorder="1" applyAlignment="1">
      <alignment vertical="center"/>
    </xf>
    <xf numFmtId="164" fontId="88" fillId="0" borderId="5" xfId="0" applyNumberFormat="1" applyFont="1" applyBorder="1"/>
    <xf numFmtId="164" fontId="89" fillId="0" borderId="5" xfId="0" applyNumberFormat="1" applyFont="1" applyBorder="1" applyAlignment="1">
      <alignment vertical="center"/>
    </xf>
    <xf numFmtId="164" fontId="20" fillId="0" borderId="0" xfId="0" applyNumberFormat="1" applyFont="1"/>
    <xf numFmtId="0" fontId="10" fillId="2" borderId="5" xfId="0" applyFont="1" applyFill="1" applyBorder="1" applyAlignment="1">
      <alignment horizontal="right"/>
    </xf>
    <xf numFmtId="0" fontId="10" fillId="2" borderId="5" xfId="0" applyFont="1" applyFill="1" applyBorder="1" applyAlignment="1">
      <alignment wrapText="1"/>
    </xf>
    <xf numFmtId="164" fontId="20" fillId="2" borderId="5" xfId="0" applyNumberFormat="1" applyFont="1" applyFill="1" applyBorder="1" applyAlignment="1">
      <alignment vertical="center"/>
    </xf>
    <xf numFmtId="4" fontId="20" fillId="2" borderId="5" xfId="0" applyNumberFormat="1" applyFont="1" applyFill="1" applyBorder="1"/>
    <xf numFmtId="0" fontId="20" fillId="2" borderId="5" xfId="0" applyFont="1" applyFill="1" applyBorder="1"/>
    <xf numFmtId="164" fontId="20" fillId="0" borderId="5" xfId="0" applyNumberFormat="1" applyFont="1" applyBorder="1"/>
    <xf numFmtId="164" fontId="10" fillId="0" borderId="5" xfId="6" applyNumberFormat="1" applyFont="1" applyBorder="1" applyAlignment="1">
      <alignment horizontal="center"/>
    </xf>
    <xf numFmtId="0" fontId="65" fillId="0" borderId="5" xfId="0" applyFont="1" applyBorder="1"/>
    <xf numFmtId="0" fontId="65" fillId="0" borderId="5" xfId="0" applyFont="1" applyBorder="1" applyAlignment="1">
      <alignment wrapText="1"/>
    </xf>
    <xf numFmtId="0" fontId="92" fillId="14" borderId="5" xfId="0" applyFont="1" applyFill="1" applyBorder="1"/>
    <xf numFmtId="0" fontId="35" fillId="0" borderId="5" xfId="0" applyFont="1" applyBorder="1"/>
    <xf numFmtId="0" fontId="93" fillId="0" borderId="5" xfId="0" applyFont="1" applyBorder="1"/>
    <xf numFmtId="0" fontId="92" fillId="0" borderId="5" xfId="0" applyFont="1" applyBorder="1" applyAlignment="1">
      <alignment wrapText="1"/>
    </xf>
    <xf numFmtId="0" fontId="92" fillId="0" borderId="5" xfId="0" applyFont="1" applyBorder="1"/>
    <xf numFmtId="0" fontId="35" fillId="0" borderId="5" xfId="0" applyFont="1" applyBorder="1" applyAlignment="1">
      <alignment wrapText="1"/>
    </xf>
    <xf numFmtId="4" fontId="35" fillId="0" borderId="5" xfId="0" applyNumberFormat="1" applyFont="1" applyBorder="1"/>
    <xf numFmtId="4" fontId="65" fillId="0" borderId="5" xfId="0" applyNumberFormat="1" applyFont="1" applyBorder="1"/>
    <xf numFmtId="43" fontId="10" fillId="0" borderId="5" xfId="6" applyFont="1" applyFill="1" applyBorder="1" applyAlignment="1">
      <alignment horizontal="center" vertical="center"/>
    </xf>
    <xf numFmtId="43" fontId="88" fillId="0" borderId="5" xfId="6" applyFont="1" applyFill="1" applyBorder="1" applyAlignment="1"/>
    <xf numFmtId="0" fontId="2" fillId="2" borderId="5" xfId="0" applyFont="1" applyFill="1" applyBorder="1" applyAlignment="1">
      <alignment horizontal="left"/>
    </xf>
    <xf numFmtId="0" fontId="4" fillId="2" borderId="5" xfId="0" applyFont="1" applyFill="1" applyBorder="1" applyAlignment="1">
      <alignment horizontal="left"/>
    </xf>
    <xf numFmtId="0" fontId="4" fillId="2" borderId="5" xfId="0" applyFont="1" applyFill="1" applyBorder="1" applyAlignment="1">
      <alignment horizontal="center"/>
    </xf>
    <xf numFmtId="0" fontId="4" fillId="2" borderId="5" xfId="0" applyFont="1" applyFill="1" applyBorder="1"/>
    <xf numFmtId="0" fontId="21" fillId="2" borderId="5" xfId="0" applyFont="1" applyFill="1" applyBorder="1"/>
    <xf numFmtId="43" fontId="21" fillId="2" borderId="5" xfId="0" applyNumberFormat="1" applyFont="1" applyFill="1" applyBorder="1"/>
    <xf numFmtId="43" fontId="5" fillId="4" borderId="5" xfId="2" applyNumberFormat="1" applyFont="1" applyFill="1" applyBorder="1" applyAlignment="1">
      <alignment horizontal="right"/>
    </xf>
    <xf numFmtId="164" fontId="0" fillId="2" borderId="5" xfId="1" applyFont="1" applyFill="1" applyBorder="1"/>
    <xf numFmtId="43" fontId="0" fillId="2" borderId="5" xfId="0" applyNumberFormat="1" applyFill="1" applyBorder="1"/>
    <xf numFmtId="164" fontId="3" fillId="2" borderId="5" xfId="0" applyNumberFormat="1" applyFont="1" applyFill="1" applyBorder="1"/>
    <xf numFmtId="43" fontId="3" fillId="2" borderId="5" xfId="0" applyNumberFormat="1" applyFont="1" applyFill="1" applyBorder="1"/>
    <xf numFmtId="0" fontId="8" fillId="0" borderId="5" xfId="0" applyFont="1" applyBorder="1" applyAlignment="1">
      <alignment horizontal="left"/>
    </xf>
    <xf numFmtId="14" fontId="80" fillId="2" borderId="5" xfId="0" applyNumberFormat="1" applyFont="1" applyFill="1" applyBorder="1" applyAlignment="1">
      <alignment horizontal="left" wrapText="1"/>
    </xf>
    <xf numFmtId="164" fontId="0" fillId="0" borderId="5" xfId="1" applyFont="1" applyBorder="1" applyAlignment="1">
      <alignment wrapText="1"/>
    </xf>
    <xf numFmtId="164" fontId="0" fillId="0" borderId="17" xfId="1" applyFont="1" applyBorder="1" applyAlignment="1">
      <alignment wrapText="1"/>
    </xf>
    <xf numFmtId="4" fontId="0" fillId="0" borderId="5" xfId="0" applyNumberFormat="1" applyBorder="1" applyAlignment="1">
      <alignment wrapText="1"/>
    </xf>
    <xf numFmtId="164" fontId="0" fillId="0" borderId="26" xfId="1" applyFont="1" applyBorder="1" applyAlignment="1">
      <alignment wrapText="1"/>
    </xf>
    <xf numFmtId="164" fontId="0" fillId="13" borderId="5" xfId="1" applyFont="1" applyFill="1" applyBorder="1" applyAlignment="1">
      <alignment wrapText="1"/>
    </xf>
    <xf numFmtId="4" fontId="0" fillId="2" borderId="5" xfId="1" applyNumberFormat="1" applyFont="1" applyFill="1" applyBorder="1" applyAlignment="1">
      <alignment wrapText="1"/>
    </xf>
    <xf numFmtId="0" fontId="64" fillId="0" borderId="5" xfId="0" applyFont="1" applyBorder="1" applyAlignment="1">
      <alignment horizontal="left" wrapText="1"/>
    </xf>
    <xf numFmtId="4" fontId="64" fillId="0" borderId="5" xfId="0" applyNumberFormat="1" applyFont="1" applyBorder="1" applyAlignment="1">
      <alignment wrapText="1"/>
    </xf>
    <xf numFmtId="4" fontId="64" fillId="0" borderId="5" xfId="1" applyNumberFormat="1" applyFont="1" applyFill="1" applyBorder="1" applyAlignment="1">
      <alignment wrapText="1"/>
    </xf>
    <xf numFmtId="0" fontId="94" fillId="2" borderId="5" xfId="0" applyFont="1" applyFill="1" applyBorder="1"/>
    <xf numFmtId="43" fontId="95" fillId="2" borderId="5" xfId="0" applyNumberFormat="1" applyFont="1" applyFill="1" applyBorder="1"/>
    <xf numFmtId="0" fontId="95" fillId="2" borderId="5" xfId="0" applyFont="1" applyFill="1" applyBorder="1" applyAlignment="1">
      <alignment horizontal="center"/>
    </xf>
    <xf numFmtId="164" fontId="95" fillId="2" borderId="5" xfId="0" applyNumberFormat="1" applyFont="1" applyFill="1" applyBorder="1" applyAlignment="1">
      <alignment horizontal="center"/>
    </xf>
    <xf numFmtId="43" fontId="10" fillId="0" borderId="5" xfId="6" applyFont="1" applyBorder="1" applyAlignment="1"/>
    <xf numFmtId="0" fontId="10" fillId="0" borderId="5" xfId="0" quotePrefix="1" applyFont="1" applyBorder="1"/>
    <xf numFmtId="14" fontId="10" fillId="0" borderId="5" xfId="0" applyNumberFormat="1" applyFont="1" applyBorder="1" applyAlignment="1">
      <alignment horizontal="right"/>
    </xf>
    <xf numFmtId="0" fontId="10" fillId="0" borderId="5" xfId="0" quotePrefix="1" applyFont="1" applyBorder="1" applyAlignment="1">
      <alignment wrapText="1"/>
    </xf>
    <xf numFmtId="0" fontId="56" fillId="2" borderId="5" xfId="0" applyFont="1" applyFill="1" applyBorder="1" applyAlignment="1">
      <alignment wrapText="1"/>
    </xf>
    <xf numFmtId="0" fontId="56" fillId="2" borderId="5" xfId="0" applyFont="1" applyFill="1" applyBorder="1"/>
    <xf numFmtId="0" fontId="54" fillId="2" borderId="5" xfId="0" applyFont="1" applyFill="1" applyBorder="1" applyAlignment="1">
      <alignment wrapText="1"/>
    </xf>
    <xf numFmtId="43" fontId="56" fillId="2" borderId="5" xfId="6" applyFont="1" applyFill="1" applyBorder="1"/>
    <xf numFmtId="0" fontId="20" fillId="0" borderId="5" xfId="0" applyFont="1" applyBorder="1" applyAlignment="1">
      <alignment wrapText="1"/>
    </xf>
    <xf numFmtId="0" fontId="39" fillId="0" borderId="5" xfId="0" applyFont="1" applyBorder="1" applyAlignment="1">
      <alignment wrapText="1"/>
    </xf>
    <xf numFmtId="0" fontId="96" fillId="5" borderId="5" xfId="0" applyFont="1" applyFill="1" applyBorder="1" applyAlignment="1">
      <alignment horizontal="center" vertical="center" wrapText="1"/>
    </xf>
    <xf numFmtId="0" fontId="96" fillId="12" borderId="5" xfId="0" applyFont="1" applyFill="1" applyBorder="1" applyAlignment="1">
      <alignment horizontal="center" vertical="center" wrapText="1"/>
    </xf>
    <xf numFmtId="0" fontId="96" fillId="12" borderId="5" xfId="0" applyFont="1" applyFill="1" applyBorder="1" applyAlignment="1">
      <alignment horizontal="right" vertical="center" wrapText="1"/>
    </xf>
    <xf numFmtId="43" fontId="96" fillId="12" borderId="5" xfId="6" applyFont="1" applyFill="1" applyBorder="1" applyAlignment="1">
      <alignment horizontal="center" vertical="center" wrapText="1"/>
    </xf>
    <xf numFmtId="0" fontId="97" fillId="12" borderId="5" xfId="0" applyFont="1" applyFill="1" applyBorder="1" applyAlignment="1">
      <alignment horizontal="center" vertical="center" wrapText="1"/>
    </xf>
    <xf numFmtId="0" fontId="96" fillId="2" borderId="5" xfId="0" applyFont="1" applyFill="1" applyBorder="1" applyAlignment="1">
      <alignment horizontal="center" vertical="center" wrapText="1"/>
    </xf>
    <xf numFmtId="43" fontId="99" fillId="0" borderId="5" xfId="6" applyFont="1" applyBorder="1" applyAlignment="1">
      <alignment horizontal="center"/>
    </xf>
    <xf numFmtId="0" fontId="99" fillId="0" borderId="5" xfId="0" applyFont="1" applyBorder="1" applyAlignment="1">
      <alignment wrapText="1"/>
    </xf>
    <xf numFmtId="0" fontId="96" fillId="2" borderId="5" xfId="0" applyFont="1" applyFill="1" applyBorder="1" applyAlignment="1">
      <alignment horizontal="right" vertical="center" wrapText="1"/>
    </xf>
    <xf numFmtId="0" fontId="96" fillId="0" borderId="5" xfId="0" applyFont="1" applyBorder="1" applyAlignment="1">
      <alignment wrapText="1"/>
    </xf>
    <xf numFmtId="0" fontId="96" fillId="0" borderId="5" xfId="0" applyFont="1" applyBorder="1"/>
    <xf numFmtId="0" fontId="98" fillId="0" borderId="5" xfId="0" applyFont="1" applyBorder="1"/>
    <xf numFmtId="0" fontId="99" fillId="0" borderId="5" xfId="0" applyFont="1" applyBorder="1" applyAlignment="1">
      <alignment horizontal="center" wrapText="1"/>
    </xf>
    <xf numFmtId="43" fontId="99" fillId="0" borderId="5" xfId="6" applyFont="1" applyBorder="1"/>
    <xf numFmtId="0" fontId="97" fillId="0" borderId="5" xfId="0" applyFont="1" applyBorder="1"/>
    <xf numFmtId="0" fontId="97" fillId="0" borderId="5" xfId="0" applyFont="1" applyBorder="1" applyAlignment="1">
      <alignment wrapText="1"/>
    </xf>
    <xf numFmtId="0" fontId="97" fillId="0" borderId="5" xfId="0" applyFont="1" applyBorder="1" applyAlignment="1">
      <alignment horizontal="right"/>
    </xf>
    <xf numFmtId="43" fontId="97" fillId="0" borderId="5" xfId="6" applyFont="1" applyBorder="1" applyAlignment="1"/>
    <xf numFmtId="164" fontId="97" fillId="0" borderId="5" xfId="0" applyNumberFormat="1" applyFont="1" applyBorder="1"/>
    <xf numFmtId="0" fontId="98" fillId="2" borderId="5" xfId="0" applyFont="1" applyFill="1" applyBorder="1" applyAlignment="1">
      <alignment wrapText="1"/>
    </xf>
    <xf numFmtId="0" fontId="98" fillId="2" borderId="5" xfId="0" applyFont="1" applyFill="1" applyBorder="1"/>
    <xf numFmtId="0" fontId="97" fillId="2" borderId="5" xfId="0" applyFont="1" applyFill="1" applyBorder="1" applyAlignment="1">
      <alignment wrapText="1"/>
    </xf>
    <xf numFmtId="0" fontId="97" fillId="2" borderId="5" xfId="0" applyFont="1" applyFill="1" applyBorder="1"/>
    <xf numFmtId="43" fontId="98" fillId="2" borderId="5" xfId="6" applyFont="1" applyFill="1" applyBorder="1"/>
    <xf numFmtId="0" fontId="96" fillId="2" borderId="5" xfId="0" applyFont="1" applyFill="1" applyBorder="1" applyAlignment="1">
      <alignment wrapText="1"/>
    </xf>
    <xf numFmtId="0" fontId="96" fillId="2" borderId="5" xfId="0" applyFont="1" applyFill="1" applyBorder="1"/>
    <xf numFmtId="0" fontId="17" fillId="0" borderId="5" xfId="0" applyFont="1" applyBorder="1"/>
    <xf numFmtId="0" fontId="96" fillId="7" borderId="5" xfId="0" applyFont="1" applyFill="1" applyBorder="1" applyAlignment="1">
      <alignment horizontal="center" vertical="center" wrapText="1"/>
    </xf>
    <xf numFmtId="43" fontId="97" fillId="2" borderId="5" xfId="6" applyFont="1" applyFill="1" applyBorder="1"/>
    <xf numFmtId="43" fontId="97" fillId="2" borderId="5" xfId="0" applyNumberFormat="1" applyFont="1" applyFill="1" applyBorder="1"/>
    <xf numFmtId="164" fontId="100" fillId="2" borderId="5" xfId="0" applyNumberFormat="1" applyFont="1" applyFill="1" applyBorder="1"/>
    <xf numFmtId="0" fontId="100" fillId="2" borderId="5" xfId="0" applyFont="1" applyFill="1" applyBorder="1"/>
    <xf numFmtId="43" fontId="100" fillId="2" borderId="5" xfId="0" applyNumberFormat="1" applyFont="1" applyFill="1" applyBorder="1"/>
    <xf numFmtId="43" fontId="100" fillId="2" borderId="5" xfId="6" applyFont="1" applyFill="1" applyBorder="1"/>
    <xf numFmtId="164" fontId="21" fillId="2" borderId="5" xfId="0" applyNumberFormat="1" applyFont="1" applyFill="1" applyBorder="1"/>
    <xf numFmtId="0" fontId="29" fillId="10" borderId="0" xfId="0" applyFont="1" applyFill="1"/>
    <xf numFmtId="0" fontId="29" fillId="2" borderId="5" xfId="0" applyFont="1" applyFill="1" applyBorder="1" applyAlignment="1">
      <alignment vertical="top"/>
    </xf>
    <xf numFmtId="0" fontId="29" fillId="2" borderId="5" xfId="3" applyNumberFormat="1" applyFont="1" applyFill="1" applyBorder="1" applyAlignment="1">
      <alignment horizontal="right" vertical="top"/>
    </xf>
    <xf numFmtId="43" fontId="75" fillId="2" borderId="5" xfId="3" applyFont="1" applyFill="1" applyBorder="1" applyAlignment="1">
      <alignment vertical="top"/>
    </xf>
    <xf numFmtId="43" fontId="29" fillId="2" borderId="5" xfId="3" applyFont="1" applyFill="1" applyBorder="1" applyAlignment="1">
      <alignment horizontal="right" vertical="top"/>
    </xf>
    <xf numFmtId="43" fontId="29" fillId="2" borderId="5" xfId="3" applyFont="1" applyFill="1" applyBorder="1" applyAlignment="1">
      <alignment vertical="top"/>
    </xf>
    <xf numFmtId="43" fontId="76" fillId="2" borderId="0" xfId="3" applyFont="1" applyFill="1"/>
    <xf numFmtId="0" fontId="29" fillId="2" borderId="0" xfId="0" applyFont="1" applyFill="1"/>
    <xf numFmtId="43" fontId="29" fillId="2" borderId="5" xfId="3" quotePrefix="1" applyFont="1" applyFill="1" applyBorder="1" applyAlignment="1">
      <alignment horizontal="right" vertical="top"/>
    </xf>
    <xf numFmtId="14" fontId="29" fillId="2" borderId="5" xfId="0" applyNumberFormat="1" applyFont="1" applyFill="1" applyBorder="1" applyAlignment="1">
      <alignment horizontal="right" vertical="top"/>
    </xf>
    <xf numFmtId="169" fontId="29" fillId="2" borderId="0" xfId="0" applyNumberFormat="1" applyFont="1" applyFill="1"/>
    <xf numFmtId="43" fontId="29" fillId="2" borderId="0" xfId="3" applyFont="1" applyFill="1"/>
    <xf numFmtId="0" fontId="29" fillId="2" borderId="5" xfId="0" quotePrefix="1" applyFont="1" applyFill="1" applyBorder="1" applyAlignment="1">
      <alignment horizontal="right" vertical="top"/>
    </xf>
    <xf numFmtId="0" fontId="29" fillId="2" borderId="5" xfId="0" applyFont="1" applyFill="1" applyBorder="1" applyAlignment="1">
      <alignment vertical="top" wrapText="1"/>
    </xf>
    <xf numFmtId="164" fontId="29" fillId="2" borderId="5" xfId="1" quotePrefix="1" applyFont="1" applyFill="1" applyBorder="1" applyAlignment="1">
      <alignment horizontal="right" vertical="top"/>
    </xf>
    <xf numFmtId="164" fontId="75" fillId="2" borderId="5" xfId="1" applyFont="1" applyFill="1" applyBorder="1" applyAlignment="1">
      <alignment vertical="top"/>
    </xf>
    <xf numFmtId="164" fontId="29" fillId="2" borderId="5" xfId="1" applyFont="1" applyFill="1" applyBorder="1" applyAlignment="1">
      <alignment horizontal="right" vertical="top"/>
    </xf>
    <xf numFmtId="164" fontId="29" fillId="2" borderId="5" xfId="1" applyFont="1" applyFill="1" applyBorder="1" applyAlignment="1">
      <alignment vertical="top"/>
    </xf>
    <xf numFmtId="0" fontId="0" fillId="0" borderId="18" xfId="0" applyBorder="1"/>
    <xf numFmtId="164" fontId="22" fillId="0" borderId="5" xfId="1" applyFont="1" applyFill="1" applyBorder="1" applyAlignment="1"/>
    <xf numFmtId="0" fontId="0" fillId="0" borderId="16" xfId="0" applyBorder="1"/>
    <xf numFmtId="164" fontId="73" fillId="0" borderId="5" xfId="1" applyFont="1" applyFill="1" applyBorder="1" applyAlignment="1" applyProtection="1">
      <alignment horizontal="center" vertical="center"/>
    </xf>
    <xf numFmtId="49" fontId="73" fillId="0" borderId="5" xfId="0" quotePrefix="1" applyNumberFormat="1" applyFont="1" applyBorder="1" applyAlignment="1">
      <alignment horizontal="center" vertical="center"/>
    </xf>
    <xf numFmtId="49" fontId="73" fillId="0" borderId="5" xfId="0" applyNumberFormat="1" applyFont="1" applyBorder="1" applyAlignment="1">
      <alignment horizontal="center" vertical="center"/>
    </xf>
    <xf numFmtId="49" fontId="73" fillId="0" borderId="0" xfId="0" applyNumberFormat="1" applyFont="1" applyAlignment="1">
      <alignment horizontal="center" vertical="center"/>
    </xf>
    <xf numFmtId="0" fontId="73" fillId="0" borderId="0" xfId="0" applyFont="1" applyAlignment="1">
      <alignment horizontal="center" vertical="center"/>
    </xf>
    <xf numFmtId="4" fontId="73" fillId="0" borderId="5" xfId="0" applyNumberFormat="1" applyFont="1" applyBorder="1"/>
    <xf numFmtId="3" fontId="73" fillId="0" borderId="5" xfId="0" applyNumberFormat="1" applyFont="1" applyBorder="1"/>
    <xf numFmtId="164" fontId="73" fillId="0" borderId="5" xfId="1" applyFont="1" applyFill="1" applyBorder="1" applyAlignment="1" applyProtection="1"/>
    <xf numFmtId="164" fontId="73" fillId="0" borderId="17" xfId="1" applyFont="1" applyFill="1" applyBorder="1" applyAlignment="1" applyProtection="1"/>
    <xf numFmtId="0" fontId="73" fillId="0" borderId="16" xfId="0" applyFont="1" applyBorder="1" applyAlignment="1">
      <alignment wrapText="1"/>
    </xf>
    <xf numFmtId="164" fontId="22" fillId="15" borderId="5" xfId="0" applyNumberFormat="1" applyFont="1" applyFill="1" applyBorder="1"/>
    <xf numFmtId="0" fontId="0" fillId="15" borderId="5" xfId="0" applyFill="1" applyBorder="1" applyAlignment="1">
      <alignment wrapText="1"/>
    </xf>
    <xf numFmtId="0" fontId="0" fillId="15" borderId="5" xfId="0" applyFill="1" applyBorder="1"/>
    <xf numFmtId="43" fontId="22" fillId="0" borderId="5" xfId="1" applyNumberFormat="1" applyFont="1" applyFill="1" applyBorder="1" applyAlignment="1">
      <alignment horizontal="right"/>
    </xf>
    <xf numFmtId="0" fontId="0" fillId="0" borderId="16" xfId="0" applyBorder="1" applyAlignment="1">
      <alignment wrapText="1"/>
    </xf>
    <xf numFmtId="13" fontId="0" fillId="0" borderId="12" xfId="1" applyNumberFormat="1" applyFont="1" applyFill="1" applyBorder="1" applyAlignment="1">
      <alignment horizontal="center"/>
    </xf>
    <xf numFmtId="164" fontId="0" fillId="0" borderId="17" xfId="1" applyFont="1" applyFill="1" applyBorder="1" applyAlignment="1">
      <alignment horizontal="center"/>
    </xf>
    <xf numFmtId="43" fontId="101" fillId="0" borderId="5" xfId="1" applyNumberFormat="1" applyFont="1" applyFill="1" applyBorder="1" applyAlignment="1">
      <alignment horizontal="right"/>
    </xf>
    <xf numFmtId="165" fontId="0" fillId="0" borderId="5" xfId="1" applyNumberFormat="1" applyFont="1" applyFill="1" applyBorder="1" applyAlignment="1"/>
    <xf numFmtId="165" fontId="0" fillId="0" borderId="5" xfId="1" applyNumberFormat="1" applyFont="1" applyFill="1" applyBorder="1" applyAlignment="1">
      <alignment horizontal="right"/>
    </xf>
    <xf numFmtId="164" fontId="0" fillId="0" borderId="5" xfId="1" applyFont="1" applyBorder="1"/>
    <xf numFmtId="164" fontId="0" fillId="0" borderId="5" xfId="1" quotePrefix="1" applyFont="1" applyFill="1" applyBorder="1" applyAlignment="1">
      <alignment horizontal="center" vertical="center"/>
    </xf>
    <xf numFmtId="164" fontId="0" fillId="0" borderId="5" xfId="1" applyFont="1" applyFill="1" applyBorder="1" applyAlignment="1">
      <alignment horizontal="center"/>
    </xf>
    <xf numFmtId="165" fontId="35" fillId="0" borderId="5" xfId="0" applyNumberFormat="1" applyFont="1" applyBorder="1" applyAlignment="1">
      <alignment horizontal="center" vertical="center"/>
    </xf>
    <xf numFmtId="3" fontId="35" fillId="0" borderId="5" xfId="0" applyNumberFormat="1" applyFont="1" applyBorder="1" applyAlignment="1">
      <alignment horizontal="right" vertical="center"/>
    </xf>
    <xf numFmtId="0" fontId="68" fillId="10" borderId="5" xfId="0" applyFont="1" applyFill="1" applyBorder="1"/>
    <xf numFmtId="0" fontId="68" fillId="10" borderId="0" xfId="0" applyFont="1" applyFill="1"/>
    <xf numFmtId="164" fontId="0" fillId="0" borderId="0" xfId="1" applyFont="1" applyBorder="1" applyAlignment="1"/>
    <xf numFmtId="0" fontId="0" fillId="10" borderId="5" xfId="0" applyFill="1" applyBorder="1"/>
    <xf numFmtId="0" fontId="0" fillId="10" borderId="0" xfId="0" applyFill="1"/>
    <xf numFmtId="0" fontId="68" fillId="2" borderId="5" xfId="0" applyFont="1" applyFill="1" applyBorder="1"/>
    <xf numFmtId="0" fontId="68" fillId="2" borderId="0" xfId="0" applyFont="1" applyFill="1"/>
    <xf numFmtId="164" fontId="0" fillId="10" borderId="0" xfId="1" applyFont="1" applyFill="1" applyBorder="1" applyAlignment="1"/>
    <xf numFmtId="165" fontId="22" fillId="0" borderId="5" xfId="0" applyNumberFormat="1" applyFont="1" applyBorder="1"/>
    <xf numFmtId="164" fontId="68" fillId="2" borderId="5" xfId="0" applyNumberFormat="1" applyFont="1" applyFill="1" applyBorder="1"/>
    <xf numFmtId="165" fontId="71" fillId="0" borderId="5" xfId="1" applyNumberFormat="1" applyFont="1" applyFill="1" applyBorder="1" applyAlignment="1">
      <alignment horizontal="right"/>
    </xf>
    <xf numFmtId="167" fontId="0" fillId="2" borderId="0" xfId="0" applyNumberFormat="1" applyFill="1"/>
    <xf numFmtId="165" fontId="0" fillId="2" borderId="5" xfId="1" applyNumberFormat="1" applyFont="1" applyFill="1" applyBorder="1" applyAlignment="1"/>
    <xf numFmtId="165" fontId="68" fillId="10" borderId="5" xfId="1" applyNumberFormat="1" applyFont="1" applyFill="1" applyBorder="1" applyAlignment="1"/>
    <xf numFmtId="0" fontId="68" fillId="10" borderId="5" xfId="0" applyFont="1" applyFill="1" applyBorder="1" applyAlignment="1">
      <alignment wrapText="1"/>
    </xf>
    <xf numFmtId="165" fontId="68" fillId="10" borderId="5" xfId="1" applyNumberFormat="1" applyFont="1" applyFill="1" applyBorder="1" applyAlignment="1">
      <alignment horizontal="right"/>
    </xf>
    <xf numFmtId="0" fontId="0" fillId="2" borderId="5" xfId="0" quotePrefix="1" applyFill="1" applyBorder="1"/>
    <xf numFmtId="3" fontId="0" fillId="2" borderId="5" xfId="0" applyNumberFormat="1" applyFill="1" applyBorder="1"/>
    <xf numFmtId="165" fontId="0" fillId="10" borderId="5" xfId="1" applyNumberFormat="1" applyFont="1" applyFill="1" applyBorder="1" applyAlignment="1"/>
    <xf numFmtId="0" fontId="0" fillId="10" borderId="5" xfId="0" applyFill="1" applyBorder="1" applyAlignment="1">
      <alignment wrapText="1"/>
    </xf>
    <xf numFmtId="165" fontId="68" fillId="2" borderId="5" xfId="1" applyNumberFormat="1" applyFont="1" applyFill="1" applyBorder="1" applyAlignment="1"/>
    <xf numFmtId="164" fontId="68" fillId="2" borderId="5" xfId="1" applyFont="1" applyFill="1" applyBorder="1" applyAlignment="1"/>
    <xf numFmtId="0" fontId="68" fillId="2" borderId="5" xfId="0" applyFont="1" applyFill="1" applyBorder="1" applyAlignment="1">
      <alignment wrapText="1"/>
    </xf>
    <xf numFmtId="0" fontId="69" fillId="0" borderId="5" xfId="0" applyFont="1" applyBorder="1"/>
    <xf numFmtId="164" fontId="35" fillId="0" borderId="5" xfId="1" applyFont="1" applyFill="1" applyBorder="1" applyAlignment="1"/>
    <xf numFmtId="14" fontId="35" fillId="0" borderId="5" xfId="0" applyNumberFormat="1" applyFont="1" applyBorder="1"/>
    <xf numFmtId="0" fontId="35" fillId="0" borderId="5" xfId="0" applyFont="1" applyBorder="1" applyAlignment="1">
      <alignment horizontal="center"/>
    </xf>
    <xf numFmtId="43" fontId="6" fillId="0" borderId="5" xfId="1" applyNumberFormat="1" applyFont="1" applyFill="1" applyBorder="1" applyAlignment="1">
      <alignment horizontal="center" vertical="center"/>
    </xf>
    <xf numFmtId="164" fontId="6" fillId="0" borderId="5" xfId="1" applyFont="1" applyFill="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vertical="center"/>
    </xf>
    <xf numFmtId="0" fontId="21" fillId="0" borderId="5" xfId="0" applyFont="1" applyBorder="1"/>
    <xf numFmtId="0" fontId="26" fillId="0" borderId="5" xfId="0" applyFont="1" applyBorder="1" applyAlignment="1">
      <alignment horizontal="left"/>
    </xf>
    <xf numFmtId="0" fontId="45" fillId="0" borderId="5" xfId="0" applyFont="1" applyBorder="1"/>
    <xf numFmtId="0" fontId="28" fillId="0" borderId="5" xfId="0" applyFont="1" applyBorder="1" applyAlignment="1">
      <alignment wrapText="1"/>
    </xf>
    <xf numFmtId="0" fontId="28" fillId="0" borderId="5" xfId="0" applyFont="1" applyBorder="1"/>
    <xf numFmtId="0" fontId="46" fillId="0" borderId="5" xfId="0" applyFont="1" applyBorder="1" applyAlignment="1">
      <alignment horizontal="left"/>
    </xf>
    <xf numFmtId="0" fontId="46" fillId="0" borderId="5" xfId="0" applyFont="1" applyBorder="1"/>
    <xf numFmtId="0" fontId="29" fillId="2" borderId="0" xfId="0" applyFont="1" applyFill="1" applyAlignment="1">
      <alignment wrapText="1"/>
    </xf>
    <xf numFmtId="0" fontId="37" fillId="2" borderId="5" xfId="0" applyFont="1" applyFill="1" applyBorder="1"/>
    <xf numFmtId="0" fontId="20" fillId="2" borderId="5" xfId="0" applyFont="1" applyFill="1" applyBorder="1" applyAlignment="1">
      <alignment vertical="center"/>
    </xf>
    <xf numFmtId="0" fontId="38" fillId="2" borderId="5" xfId="0" applyFont="1" applyFill="1" applyBorder="1" applyAlignment="1">
      <alignment horizontal="left"/>
    </xf>
    <xf numFmtId="0" fontId="39" fillId="2" borderId="5" xfId="0" applyFont="1" applyFill="1" applyBorder="1"/>
    <xf numFmtId="0" fontId="38" fillId="2" borderId="5" xfId="0" applyFont="1" applyFill="1" applyBorder="1"/>
    <xf numFmtId="0" fontId="9" fillId="2" borderId="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9" fillId="2" borderId="5" xfId="0" applyFont="1" applyFill="1" applyBorder="1" applyAlignment="1">
      <alignment horizontal="right" vertical="center" wrapText="1"/>
    </xf>
    <xf numFmtId="164" fontId="10" fillId="2" borderId="5" xfId="6" applyNumberFormat="1" applyFont="1" applyFill="1" applyBorder="1" applyAlignment="1"/>
    <xf numFmtId="43" fontId="10" fillId="2" borderId="5" xfId="6" applyFont="1" applyFill="1" applyBorder="1" applyAlignment="1"/>
    <xf numFmtId="164" fontId="20" fillId="2" borderId="5" xfId="1" applyFont="1" applyFill="1" applyBorder="1"/>
    <xf numFmtId="170" fontId="20" fillId="2" borderId="5" xfId="1" applyNumberFormat="1" applyFont="1" applyFill="1" applyBorder="1"/>
    <xf numFmtId="0" fontId="10" fillId="2" borderId="5" xfId="0" applyFont="1" applyFill="1" applyBorder="1"/>
    <xf numFmtId="0" fontId="86" fillId="2" borderId="5" xfId="0" applyFont="1" applyFill="1" applyBorder="1" applyAlignment="1">
      <alignment wrapText="1"/>
    </xf>
    <xf numFmtId="164" fontId="87" fillId="2" borderId="5" xfId="6" applyNumberFormat="1" applyFont="1" applyFill="1" applyBorder="1" applyAlignment="1"/>
    <xf numFmtId="43" fontId="87" fillId="2" borderId="5" xfId="6" applyFont="1" applyFill="1" applyBorder="1" applyAlignment="1"/>
    <xf numFmtId="164" fontId="88" fillId="2" borderId="5" xfId="0" applyNumberFormat="1" applyFont="1" applyFill="1" applyBorder="1"/>
    <xf numFmtId="164" fontId="88" fillId="2" borderId="5" xfId="0" applyNumberFormat="1" applyFont="1" applyFill="1" applyBorder="1" applyAlignment="1">
      <alignment horizontal="center"/>
    </xf>
    <xf numFmtId="164" fontId="89" fillId="0" borderId="5" xfId="0" applyNumberFormat="1" applyFont="1" applyBorder="1"/>
    <xf numFmtId="0" fontId="102" fillId="0" borderId="0" xfId="0" applyFont="1"/>
    <xf numFmtId="0" fontId="103" fillId="0" borderId="0" xfId="0" applyFont="1" applyAlignment="1">
      <alignment horizontal="left"/>
    </xf>
    <xf numFmtId="0" fontId="103" fillId="0" borderId="0" xfId="0" applyFont="1"/>
    <xf numFmtId="0" fontId="104" fillId="0" borderId="0" xfId="0" applyFont="1" applyAlignment="1">
      <alignment wrapText="1"/>
    </xf>
    <xf numFmtId="164" fontId="99" fillId="0" borderId="0" xfId="1" applyFont="1"/>
    <xf numFmtId="0" fontId="99" fillId="0" borderId="0" xfId="0" applyFont="1"/>
    <xf numFmtId="0" fontId="102" fillId="0" borderId="0" xfId="0" applyFont="1" applyAlignment="1">
      <alignment horizontal="left"/>
    </xf>
    <xf numFmtId="0" fontId="102" fillId="0" borderId="12" xfId="0" applyFont="1" applyBorder="1" applyAlignment="1">
      <alignment horizontal="left"/>
    </xf>
    <xf numFmtId="0" fontId="103" fillId="0" borderId="0" xfId="0" applyFont="1" applyAlignment="1">
      <alignment horizontal="left" wrapText="1"/>
    </xf>
    <xf numFmtId="0" fontId="96" fillId="5" borderId="5" xfId="0" applyFont="1" applyFill="1" applyBorder="1" applyAlignment="1">
      <alignment horizontal="left" vertical="center" wrapText="1"/>
    </xf>
    <xf numFmtId="164" fontId="96" fillId="5" borderId="5" xfId="1" applyFont="1" applyFill="1" applyBorder="1" applyAlignment="1">
      <alignment horizontal="center" vertical="center" wrapText="1"/>
    </xf>
    <xf numFmtId="0" fontId="99" fillId="0" borderId="5" xfId="0" applyFont="1" applyBorder="1"/>
    <xf numFmtId="0" fontId="99" fillId="0" borderId="5" xfId="0" applyFont="1" applyBorder="1" applyAlignment="1">
      <alignment horizontal="left" vertical="top" wrapText="1"/>
    </xf>
    <xf numFmtId="164" fontId="99" fillId="0" borderId="5" xfId="1" applyFont="1" applyFill="1" applyBorder="1"/>
    <xf numFmtId="164" fontId="99" fillId="0" borderId="0" xfId="1" applyFont="1" applyFill="1"/>
    <xf numFmtId="0" fontId="99" fillId="2" borderId="0" xfId="0" applyFont="1" applyFill="1"/>
    <xf numFmtId="0" fontId="99" fillId="10" borderId="0" xfId="0" applyFont="1" applyFill="1"/>
    <xf numFmtId="0" fontId="99" fillId="0" borderId="5" xfId="0" applyFont="1" applyBorder="1" applyAlignment="1">
      <alignment horizontal="left"/>
    </xf>
    <xf numFmtId="0" fontId="99" fillId="0" borderId="5" xfId="0" applyFont="1" applyBorder="1" applyAlignment="1">
      <alignment horizontal="left" wrapText="1"/>
    </xf>
    <xf numFmtId="0" fontId="99" fillId="0" borderId="5" xfId="0" applyFont="1" applyBorder="1" applyAlignment="1">
      <alignment horizontal="right" vertical="top" wrapText="1"/>
    </xf>
    <xf numFmtId="15" fontId="99" fillId="0" borderId="5" xfId="0" applyNumberFormat="1" applyFont="1" applyBorder="1" applyAlignment="1">
      <alignment vertical="top" wrapText="1"/>
    </xf>
    <xf numFmtId="0" fontId="99" fillId="0" borderId="5" xfId="0" applyFont="1" applyBorder="1" applyAlignment="1">
      <alignment horizontal="left" vertical="center" wrapText="1"/>
    </xf>
    <xf numFmtId="0" fontId="96" fillId="11" borderId="5" xfId="0" applyFont="1" applyFill="1" applyBorder="1"/>
    <xf numFmtId="0" fontId="96" fillId="11" borderId="5" xfId="0" applyFont="1" applyFill="1" applyBorder="1" applyAlignment="1">
      <alignment horizontal="left" vertical="top" wrapText="1"/>
    </xf>
    <xf numFmtId="0" fontId="96" fillId="11" borderId="5" xfId="0" applyFont="1" applyFill="1" applyBorder="1" applyAlignment="1">
      <alignment horizontal="right" vertical="top" wrapText="1"/>
    </xf>
    <xf numFmtId="15" fontId="96" fillId="11" borderId="5" xfId="0" applyNumberFormat="1" applyFont="1" applyFill="1" applyBorder="1" applyAlignment="1">
      <alignment vertical="top" wrapText="1"/>
    </xf>
    <xf numFmtId="0" fontId="96" fillId="11" borderId="5" xfId="0" applyFont="1" applyFill="1" applyBorder="1" applyAlignment="1">
      <alignment horizontal="left" vertical="center" wrapText="1"/>
    </xf>
    <xf numFmtId="164" fontId="96" fillId="11" borderId="5" xfId="1" applyFont="1" applyFill="1" applyBorder="1"/>
    <xf numFmtId="0" fontId="96" fillId="0" borderId="7" xfId="0" applyFont="1" applyBorder="1"/>
    <xf numFmtId="0" fontId="96" fillId="0" borderId="7" xfId="0" applyFont="1" applyBorder="1" applyAlignment="1">
      <alignment horizontal="left" wrapText="1"/>
    </xf>
    <xf numFmtId="0" fontId="96" fillId="0" borderId="7" xfId="0" applyFont="1" applyBorder="1" applyAlignment="1">
      <alignment horizontal="right" vertical="top" wrapText="1"/>
    </xf>
    <xf numFmtId="15" fontId="96" fillId="0" borderId="7" xfId="0" applyNumberFormat="1" applyFont="1" applyBorder="1" applyAlignment="1">
      <alignment vertical="top" wrapText="1"/>
    </xf>
    <xf numFmtId="0" fontId="96" fillId="0" borderId="7" xfId="0" applyFont="1" applyBorder="1" applyAlignment="1">
      <alignment horizontal="left" vertical="center" wrapText="1"/>
    </xf>
    <xf numFmtId="164" fontId="96" fillId="0" borderId="7" xfId="1" applyFont="1" applyFill="1" applyBorder="1"/>
    <xf numFmtId="0" fontId="99" fillId="2" borderId="5" xfId="0" applyFont="1" applyFill="1" applyBorder="1" applyAlignment="1">
      <alignment horizontal="left"/>
    </xf>
    <xf numFmtId="0" fontId="99" fillId="2" borderId="5" xfId="0" applyFont="1" applyFill="1" applyBorder="1"/>
    <xf numFmtId="15" fontId="99" fillId="2" borderId="15" xfId="0" applyNumberFormat="1" applyFont="1" applyFill="1" applyBorder="1"/>
    <xf numFmtId="0" fontId="99" fillId="2" borderId="5" xfId="0" applyFont="1" applyFill="1" applyBorder="1" applyAlignment="1">
      <alignment horizontal="left" wrapText="1"/>
    </xf>
    <xf numFmtId="164" fontId="99" fillId="2" borderId="15" xfId="1" applyFont="1" applyFill="1" applyBorder="1"/>
    <xf numFmtId="164" fontId="99" fillId="2" borderId="5" xfId="1" applyFont="1" applyFill="1" applyBorder="1"/>
    <xf numFmtId="0" fontId="99" fillId="2" borderId="5" xfId="0" applyFont="1" applyFill="1" applyBorder="1" applyAlignment="1">
      <alignment horizontal="left" vertical="top" wrapText="1"/>
    </xf>
    <xf numFmtId="0" fontId="99" fillId="2" borderId="18" xfId="0" applyFont="1" applyFill="1" applyBorder="1" applyAlignment="1">
      <alignment horizontal="right"/>
    </xf>
    <xf numFmtId="15" fontId="99" fillId="2" borderId="23" xfId="0" applyNumberFormat="1" applyFont="1" applyFill="1" applyBorder="1" applyAlignment="1">
      <alignment vertical="top"/>
    </xf>
    <xf numFmtId="0" fontId="99" fillId="2" borderId="18" xfId="0" applyFont="1" applyFill="1" applyBorder="1" applyAlignment="1">
      <alignment horizontal="left" vertical="top" wrapText="1"/>
    </xf>
    <xf numFmtId="164" fontId="99" fillId="2" borderId="23" xfId="1" applyFont="1" applyFill="1" applyBorder="1" applyAlignment="1">
      <alignment horizontal="right"/>
    </xf>
    <xf numFmtId="164" fontId="99" fillId="2" borderId="18" xfId="1" applyFont="1" applyFill="1" applyBorder="1"/>
    <xf numFmtId="0" fontId="99" fillId="2" borderId="5" xfId="0" applyFont="1" applyFill="1" applyBorder="1" applyAlignment="1">
      <alignment horizontal="right"/>
    </xf>
    <xf numFmtId="15" fontId="99" fillId="2" borderId="5" xfId="0" applyNumberFormat="1" applyFont="1" applyFill="1" applyBorder="1" applyAlignment="1">
      <alignment vertical="top"/>
    </xf>
    <xf numFmtId="164" fontId="99" fillId="2" borderId="5" xfId="1" applyFont="1" applyFill="1" applyBorder="1" applyAlignment="1">
      <alignment horizontal="right"/>
    </xf>
    <xf numFmtId="15" fontId="99" fillId="2" borderId="5" xfId="0" applyNumberFormat="1" applyFont="1" applyFill="1" applyBorder="1"/>
    <xf numFmtId="0" fontId="99" fillId="2" borderId="5" xfId="8" applyFont="1" applyFill="1" applyBorder="1" applyAlignment="1">
      <alignment horizontal="left"/>
    </xf>
    <xf numFmtId="49" fontId="99" fillId="2" borderId="5" xfId="0" applyNumberFormat="1" applyFont="1" applyFill="1" applyBorder="1" applyAlignment="1">
      <alignment horizontal="right"/>
    </xf>
    <xf numFmtId="164" fontId="99" fillId="0" borderId="5" xfId="1" applyFont="1" applyBorder="1"/>
    <xf numFmtId="14" fontId="99" fillId="0" borderId="5" xfId="0" applyNumberFormat="1" applyFont="1" applyBorder="1" applyAlignment="1">
      <alignment horizontal="center"/>
    </xf>
    <xf numFmtId="0" fontId="96" fillId="0" borderId="5" xfId="0" applyFont="1" applyBorder="1" applyAlignment="1">
      <alignment horizontal="left" wrapText="1"/>
    </xf>
    <xf numFmtId="164" fontId="96" fillId="0" borderId="5" xfId="0" applyNumberFormat="1" applyFont="1" applyBorder="1"/>
    <xf numFmtId="0" fontId="99" fillId="0" borderId="0" xfId="0" applyFont="1" applyAlignment="1">
      <alignment horizontal="left"/>
    </xf>
    <xf numFmtId="0" fontId="96" fillId="0" borderId="0" xfId="0" applyFont="1" applyAlignment="1">
      <alignment horizontal="left" wrapText="1"/>
    </xf>
    <xf numFmtId="164" fontId="96" fillId="0" borderId="0" xfId="0" applyNumberFormat="1" applyFont="1"/>
    <xf numFmtId="0" fontId="99" fillId="0" borderId="0" xfId="0" applyFont="1" applyAlignment="1">
      <alignment horizontal="left" wrapText="1"/>
    </xf>
    <xf numFmtId="0" fontId="18" fillId="2" borderId="0" xfId="0" applyFont="1" applyFill="1"/>
    <xf numFmtId="0" fontId="20" fillId="2" borderId="0" xfId="0" applyFont="1" applyFill="1"/>
    <xf numFmtId="0" fontId="15" fillId="2" borderId="0" xfId="0" applyFont="1" applyFill="1"/>
    <xf numFmtId="4" fontId="99" fillId="2" borderId="0" xfId="0" applyNumberFormat="1" applyFont="1" applyFill="1"/>
    <xf numFmtId="164" fontId="99" fillId="0" borderId="0" xfId="0" applyNumberFormat="1" applyFont="1"/>
    <xf numFmtId="164" fontId="99" fillId="2" borderId="0" xfId="1" applyFont="1" applyFill="1"/>
    <xf numFmtId="0" fontId="96" fillId="5" borderId="0" xfId="0" applyFont="1" applyFill="1"/>
    <xf numFmtId="0" fontId="96" fillId="11" borderId="0" xfId="0" applyFont="1" applyFill="1"/>
    <xf numFmtId="0" fontId="96" fillId="0" borderId="0" xfId="0" applyFont="1"/>
    <xf numFmtId="0" fontId="96" fillId="2" borderId="0" xfId="0" applyFont="1" applyFill="1"/>
    <xf numFmtId="164" fontId="96" fillId="2" borderId="0" xfId="1" applyFont="1" applyFill="1"/>
    <xf numFmtId="164" fontId="96" fillId="0" borderId="0" xfId="1" applyFont="1" applyFill="1"/>
    <xf numFmtId="0" fontId="3" fillId="2" borderId="5" xfId="0" applyFont="1" applyFill="1" applyBorder="1" applyAlignment="1">
      <alignment horizontal="left" vertical="top"/>
    </xf>
    <xf numFmtId="0" fontId="43" fillId="2" borderId="5" xfId="1" applyNumberFormat="1" applyFont="1" applyFill="1" applyBorder="1" applyAlignment="1">
      <alignment horizontal="left" vertical="top" wrapText="1"/>
    </xf>
    <xf numFmtId="164" fontId="43" fillId="2" borderId="5" xfId="1" applyFont="1" applyFill="1" applyBorder="1" applyAlignment="1">
      <alignment horizontal="left" vertical="top"/>
    </xf>
    <xf numFmtId="164" fontId="3" fillId="2" borderId="5" xfId="1" applyFont="1" applyFill="1" applyBorder="1" applyAlignment="1">
      <alignment horizontal="left" vertical="top"/>
    </xf>
    <xf numFmtId="164" fontId="3" fillId="2" borderId="5" xfId="0" applyNumberFormat="1" applyFont="1" applyFill="1" applyBorder="1" applyAlignment="1">
      <alignment horizontal="left" vertical="top"/>
    </xf>
    <xf numFmtId="0" fontId="0" fillId="2" borderId="0" xfId="0" applyFill="1" applyAlignment="1">
      <alignment horizontal="left" vertical="top"/>
    </xf>
    <xf numFmtId="0" fontId="25" fillId="2" borderId="0" xfId="0" applyFont="1" applyFill="1" applyAlignment="1">
      <alignment horizontal="left" vertical="top"/>
    </xf>
    <xf numFmtId="0" fontId="26" fillId="2" borderId="0" xfId="0" applyFont="1" applyFill="1" applyAlignment="1">
      <alignment horizontal="left" vertical="top"/>
    </xf>
    <xf numFmtId="0" fontId="28" fillId="2" borderId="12" xfId="0" applyFont="1" applyFill="1" applyBorder="1" applyAlignment="1">
      <alignment horizontal="left" vertical="top"/>
    </xf>
    <xf numFmtId="0" fontId="2" fillId="2" borderId="5" xfId="0" applyFont="1" applyFill="1" applyBorder="1" applyAlignment="1">
      <alignment horizontal="left" vertical="top" wrapText="1"/>
    </xf>
    <xf numFmtId="0" fontId="43" fillId="2" borderId="5" xfId="0" applyFont="1" applyFill="1" applyBorder="1" applyAlignment="1">
      <alignment horizontal="left" vertical="top" wrapText="1"/>
    </xf>
    <xf numFmtId="14" fontId="43" fillId="2" borderId="5" xfId="0" applyNumberFormat="1" applyFont="1" applyFill="1" applyBorder="1" applyAlignment="1">
      <alignment horizontal="left" vertical="top"/>
    </xf>
    <xf numFmtId="164" fontId="43" fillId="2" borderId="5" xfId="1" applyFont="1" applyFill="1" applyBorder="1" applyAlignment="1">
      <alignment horizontal="left" vertical="top" wrapText="1"/>
    </xf>
    <xf numFmtId="0" fontId="44" fillId="2" borderId="5" xfId="0" applyFont="1" applyFill="1" applyBorder="1" applyAlignment="1">
      <alignment horizontal="left" vertical="top" wrapText="1"/>
    </xf>
    <xf numFmtId="14" fontId="44" fillId="2" borderId="5" xfId="0" applyNumberFormat="1" applyFont="1" applyFill="1" applyBorder="1" applyAlignment="1">
      <alignment horizontal="left" vertical="top"/>
    </xf>
    <xf numFmtId="164" fontId="45" fillId="2" borderId="5" xfId="1" applyFont="1" applyFill="1" applyBorder="1" applyAlignment="1">
      <alignment horizontal="left" vertical="top"/>
    </xf>
    <xf numFmtId="164" fontId="35" fillId="2" borderId="5" xfId="1" applyFont="1" applyFill="1" applyBorder="1" applyAlignment="1">
      <alignment horizontal="left" vertical="top"/>
    </xf>
    <xf numFmtId="164" fontId="45" fillId="2" borderId="5" xfId="0" applyNumberFormat="1" applyFont="1" applyFill="1" applyBorder="1" applyAlignment="1">
      <alignment horizontal="left" vertical="top"/>
    </xf>
    <xf numFmtId="0" fontId="32" fillId="2" borderId="0" xfId="0" applyFont="1" applyFill="1" applyAlignment="1">
      <alignment horizontal="left" vertical="top"/>
    </xf>
    <xf numFmtId="0" fontId="47" fillId="2" borderId="5" xfId="0" applyFont="1" applyFill="1" applyBorder="1" applyAlignment="1">
      <alignment horizontal="left" vertical="top" wrapText="1"/>
    </xf>
    <xf numFmtId="0" fontId="30" fillId="2" borderId="0" xfId="0" applyFont="1" applyFill="1" applyAlignment="1">
      <alignment horizontal="left" vertical="top"/>
    </xf>
    <xf numFmtId="0" fontId="48" fillId="2" borderId="5" xfId="0" applyFont="1" applyFill="1" applyBorder="1" applyAlignment="1">
      <alignment horizontal="left" vertical="top" wrapText="1"/>
    </xf>
    <xf numFmtId="0" fontId="43" fillId="2" borderId="5" xfId="0" applyFont="1" applyFill="1" applyBorder="1" applyAlignment="1">
      <alignment horizontal="left" vertical="top"/>
    </xf>
    <xf numFmtId="164" fontId="43" fillId="2" borderId="5" xfId="5" applyFont="1" applyFill="1" applyBorder="1" applyAlignment="1">
      <alignment horizontal="left" vertical="top" wrapText="1"/>
    </xf>
    <xf numFmtId="0" fontId="30" fillId="2" borderId="5" xfId="0" applyFont="1" applyFill="1" applyBorder="1" applyAlignment="1">
      <alignment horizontal="left" vertical="top"/>
    </xf>
    <xf numFmtId="164" fontId="30" fillId="2" borderId="5" xfId="1" applyFont="1" applyFill="1" applyBorder="1" applyAlignment="1">
      <alignment horizontal="left" vertical="top" wrapText="1"/>
    </xf>
    <xf numFmtId="0" fontId="49" fillId="2" borderId="5" xfId="0" applyFont="1" applyFill="1" applyBorder="1" applyAlignment="1">
      <alignment horizontal="left" vertical="top" wrapText="1"/>
    </xf>
    <xf numFmtId="0" fontId="6" fillId="2" borderId="5" xfId="0" applyFont="1" applyFill="1" applyBorder="1" applyAlignment="1">
      <alignment horizontal="left" vertical="top"/>
    </xf>
    <xf numFmtId="164" fontId="0" fillId="2" borderId="0" xfId="0" applyNumberFormat="1" applyFill="1" applyAlignment="1">
      <alignment horizontal="left" vertical="top"/>
    </xf>
    <xf numFmtId="0" fontId="8" fillId="2" borderId="0" xfId="0" applyFont="1" applyFill="1" applyAlignment="1">
      <alignment horizontal="left" vertical="top"/>
    </xf>
    <xf numFmtId="164" fontId="0" fillId="2" borderId="0" xfId="1" applyFont="1" applyFill="1" applyAlignment="1">
      <alignment horizontal="left" vertical="top"/>
    </xf>
    <xf numFmtId="0" fontId="34" fillId="2" borderId="0" xfId="0" applyFont="1" applyFill="1" applyAlignment="1">
      <alignment horizontal="left" vertical="top"/>
    </xf>
    <xf numFmtId="43" fontId="0" fillId="2" borderId="0" xfId="0" applyNumberFormat="1" applyFill="1" applyAlignment="1">
      <alignment horizontal="left" vertical="top"/>
    </xf>
    <xf numFmtId="164" fontId="20" fillId="2" borderId="0" xfId="1" applyFont="1" applyFill="1"/>
    <xf numFmtId="164" fontId="20" fillId="0" borderId="0" xfId="1" applyFont="1"/>
    <xf numFmtId="0" fontId="0" fillId="16" borderId="5" xfId="0" applyFill="1" applyBorder="1"/>
    <xf numFmtId="0" fontId="73" fillId="16" borderId="5" xfId="0" applyFont="1" applyFill="1" applyBorder="1" applyAlignment="1">
      <alignment horizontal="center"/>
    </xf>
    <xf numFmtId="14" fontId="73" fillId="16" borderId="5" xfId="0" applyNumberFormat="1" applyFont="1" applyFill="1" applyBorder="1"/>
    <xf numFmtId="0" fontId="73" fillId="16" borderId="5" xfId="0" applyFont="1" applyFill="1" applyBorder="1" applyAlignment="1">
      <alignment wrapText="1"/>
    </xf>
    <xf numFmtId="164" fontId="73" fillId="16" borderId="5" xfId="1" applyFont="1" applyFill="1" applyBorder="1" applyAlignment="1" applyProtection="1"/>
    <xf numFmtId="164" fontId="74" fillId="16" borderId="5" xfId="1" applyFont="1" applyFill="1" applyBorder="1" applyAlignment="1" applyProtection="1"/>
    <xf numFmtId="0" fontId="0" fillId="16" borderId="0" xfId="0" applyFill="1"/>
    <xf numFmtId="0" fontId="73" fillId="16" borderId="16" xfId="0" applyFont="1" applyFill="1" applyBorder="1" applyAlignment="1">
      <alignment wrapText="1"/>
    </xf>
    <xf numFmtId="0" fontId="73" fillId="16" borderId="5" xfId="0" quotePrefix="1" applyFont="1" applyFill="1" applyBorder="1" applyAlignment="1">
      <alignment horizontal="center"/>
    </xf>
    <xf numFmtId="164" fontId="0" fillId="16" borderId="5" xfId="0" applyNumberFormat="1" applyFill="1" applyBorder="1"/>
    <xf numFmtId="49" fontId="73" fillId="16" borderId="5" xfId="0" applyNumberFormat="1" applyFont="1" applyFill="1" applyBorder="1" applyAlignment="1">
      <alignment horizontal="center" vertical="center"/>
    </xf>
    <xf numFmtId="0" fontId="73" fillId="16" borderId="5" xfId="0" applyFont="1" applyFill="1" applyBorder="1" applyAlignment="1">
      <alignment horizontal="center" vertical="center"/>
    </xf>
    <xf numFmtId="14" fontId="73" fillId="16" borderId="5" xfId="0" applyNumberFormat="1" applyFont="1" applyFill="1" applyBorder="1" applyAlignment="1">
      <alignment horizontal="center" vertical="center"/>
    </xf>
    <xf numFmtId="0" fontId="73" fillId="16" borderId="5" xfId="0" applyFont="1" applyFill="1" applyBorder="1" applyAlignment="1">
      <alignment horizontal="center" vertical="center" wrapText="1"/>
    </xf>
    <xf numFmtId="164" fontId="73" fillId="16" borderId="5" xfId="1" applyFont="1" applyFill="1" applyBorder="1" applyAlignment="1" applyProtection="1">
      <alignment horizontal="center" vertical="center"/>
    </xf>
    <xf numFmtId="164" fontId="74" fillId="16" borderId="5" xfId="1" applyFont="1" applyFill="1" applyBorder="1" applyAlignment="1" applyProtection="1">
      <alignment horizontal="center" vertical="center"/>
    </xf>
    <xf numFmtId="0" fontId="73" fillId="16" borderId="5" xfId="0" applyFont="1" applyFill="1" applyBorder="1"/>
    <xf numFmtId="14" fontId="73" fillId="16" borderId="0" xfId="0" applyNumberFormat="1" applyFont="1" applyFill="1"/>
    <xf numFmtId="164" fontId="73" fillId="16" borderId="17" xfId="1" applyFont="1" applyFill="1" applyBorder="1" applyAlignment="1" applyProtection="1"/>
    <xf numFmtId="0" fontId="68" fillId="16" borderId="5" xfId="0" applyFont="1" applyFill="1" applyBorder="1"/>
    <xf numFmtId="49" fontId="105" fillId="16" borderId="5" xfId="0" applyNumberFormat="1" applyFont="1" applyFill="1" applyBorder="1" applyAlignment="1">
      <alignment horizontal="center" vertical="center"/>
    </xf>
    <xf numFmtId="0" fontId="105" fillId="16" borderId="5" xfId="0" applyFont="1" applyFill="1" applyBorder="1" applyAlignment="1">
      <alignment horizontal="center" vertical="center"/>
    </xf>
    <xf numFmtId="14" fontId="105" fillId="16" borderId="5" xfId="0" applyNumberFormat="1" applyFont="1" applyFill="1" applyBorder="1" applyAlignment="1">
      <alignment horizontal="center" vertical="center"/>
    </xf>
    <xf numFmtId="0" fontId="105" fillId="16" borderId="5" xfId="0" applyFont="1" applyFill="1" applyBorder="1" applyAlignment="1">
      <alignment horizontal="center" vertical="center" wrapText="1"/>
    </xf>
    <xf numFmtId="164" fontId="105" fillId="16" borderId="5" xfId="1" applyFont="1" applyFill="1" applyBorder="1" applyAlignment="1" applyProtection="1">
      <alignment horizontal="center" vertical="center"/>
    </xf>
    <xf numFmtId="164" fontId="106" fillId="16" borderId="5" xfId="1" applyFont="1" applyFill="1" applyBorder="1" applyAlignment="1" applyProtection="1">
      <alignment horizontal="center" vertical="center"/>
    </xf>
    <xf numFmtId="0" fontId="68" fillId="16" borderId="0" xfId="0" applyFont="1" applyFill="1"/>
    <xf numFmtId="0" fontId="23" fillId="16" borderId="5" xfId="0" applyFont="1" applyFill="1" applyBorder="1" applyAlignment="1">
      <alignment horizontal="center" vertical="center" wrapText="1"/>
    </xf>
    <xf numFmtId="0" fontId="12" fillId="16" borderId="15" xfId="0" applyFont="1" applyFill="1" applyBorder="1" applyAlignment="1">
      <alignment vertical="top"/>
    </xf>
    <xf numFmtId="1" fontId="59" fillId="16" borderId="5" xfId="1" applyNumberFormat="1" applyFont="1" applyFill="1" applyBorder="1" applyAlignment="1">
      <alignment horizontal="center" wrapText="1"/>
    </xf>
    <xf numFmtId="15" fontId="60" fillId="16" borderId="5" xfId="0" applyNumberFormat="1" applyFont="1" applyFill="1" applyBorder="1" applyAlignment="1">
      <alignment wrapText="1"/>
    </xf>
    <xf numFmtId="0" fontId="61" fillId="16" borderId="5" xfId="0" applyFont="1" applyFill="1" applyBorder="1" applyAlignment="1">
      <alignment vertical="top" wrapText="1"/>
    </xf>
    <xf numFmtId="164" fontId="61" fillId="16" borderId="5" xfId="1" applyFont="1" applyFill="1" applyBorder="1" applyAlignment="1">
      <alignment vertical="top"/>
    </xf>
    <xf numFmtId="164" fontId="23" fillId="16" borderId="5" xfId="1" applyFont="1" applyFill="1" applyBorder="1" applyAlignment="1">
      <alignment horizontal="center" vertical="center" wrapText="1"/>
    </xf>
    <xf numFmtId="164" fontId="23" fillId="16" borderId="5" xfId="0" applyNumberFormat="1" applyFont="1" applyFill="1" applyBorder="1" applyAlignment="1">
      <alignment horizontal="center" vertical="center" wrapText="1"/>
    </xf>
    <xf numFmtId="0" fontId="70" fillId="0" borderId="5" xfId="0" applyFont="1" applyBorder="1"/>
    <xf numFmtId="0" fontId="73" fillId="0" borderId="5" xfId="0" applyFont="1" applyBorder="1" applyAlignment="1">
      <alignment vertical="center"/>
    </xf>
    <xf numFmtId="0" fontId="73" fillId="16" borderId="5" xfId="0" applyFont="1" applyFill="1" applyBorder="1" applyAlignment="1">
      <alignment vertical="center"/>
    </xf>
    <xf numFmtId="0" fontId="105" fillId="16" borderId="5" xfId="0" applyFont="1" applyFill="1" applyBorder="1" applyAlignment="1">
      <alignment vertical="center"/>
    </xf>
    <xf numFmtId="0" fontId="0" fillId="16" borderId="5" xfId="0" applyFill="1" applyBorder="1" applyAlignment="1">
      <alignment wrapText="1"/>
    </xf>
    <xf numFmtId="43" fontId="0" fillId="16" borderId="5" xfId="1" applyNumberFormat="1" applyFont="1" applyFill="1" applyBorder="1" applyAlignment="1">
      <alignment horizontal="right"/>
    </xf>
    <xf numFmtId="164" fontId="0" fillId="16" borderId="5" xfId="1" applyFont="1" applyFill="1" applyBorder="1" applyAlignment="1"/>
    <xf numFmtId="0" fontId="107" fillId="0" borderId="5" xfId="0" applyFont="1" applyBorder="1" applyAlignment="1">
      <alignment horizontal="center" vertical="top" wrapText="1"/>
    </xf>
    <xf numFmtId="165" fontId="0" fillId="16" borderId="5" xfId="1" applyNumberFormat="1" applyFont="1" applyFill="1" applyBorder="1" applyAlignment="1"/>
    <xf numFmtId="0" fontId="12" fillId="16" borderId="15" xfId="0" applyFont="1" applyFill="1" applyBorder="1" applyAlignment="1">
      <alignment vertical="top" wrapText="1"/>
    </xf>
    <xf numFmtId="164" fontId="12" fillId="16" borderId="15" xfId="1" applyFont="1" applyFill="1" applyBorder="1" applyAlignment="1">
      <alignment vertical="top"/>
    </xf>
    <xf numFmtId="0" fontId="61" fillId="16" borderId="15" xfId="0" applyFont="1" applyFill="1" applyBorder="1" applyAlignment="1">
      <alignment vertical="top" wrapText="1"/>
    </xf>
    <xf numFmtId="164" fontId="61" fillId="16" borderId="15" xfId="1" applyFont="1" applyFill="1" applyBorder="1" applyAlignment="1">
      <alignment vertical="top"/>
    </xf>
    <xf numFmtId="0" fontId="13" fillId="0" borderId="5" xfId="0" applyFont="1" applyBorder="1" applyAlignment="1">
      <alignment horizontal="left"/>
    </xf>
    <xf numFmtId="0" fontId="40" fillId="0" borderId="16" xfId="0" applyFont="1" applyBorder="1" applyAlignment="1">
      <alignment horizontal="left"/>
    </xf>
    <xf numFmtId="0" fontId="40" fillId="0" borderId="12" xfId="0" applyFont="1" applyBorder="1" applyAlignment="1">
      <alignment horizontal="left"/>
    </xf>
    <xf numFmtId="0" fontId="40" fillId="0" borderId="17" xfId="0" applyFont="1" applyBorder="1" applyAlignment="1">
      <alignment horizontal="left"/>
    </xf>
    <xf numFmtId="0" fontId="2" fillId="3" borderId="5" xfId="0" applyFont="1" applyFill="1" applyBorder="1" applyAlignment="1">
      <alignment horizontal="center" vertical="center" wrapText="1"/>
    </xf>
    <xf numFmtId="0" fontId="50" fillId="0" borderId="0" xfId="0" applyFont="1" applyAlignment="1">
      <alignment horizontal="center"/>
    </xf>
    <xf numFmtId="0" fontId="36" fillId="2" borderId="16" xfId="0" applyFont="1" applyFill="1" applyBorder="1" applyAlignment="1">
      <alignment horizontal="left" vertical="top"/>
    </xf>
    <xf numFmtId="0" fontId="36" fillId="2" borderId="12" xfId="0" applyFont="1" applyFill="1" applyBorder="1" applyAlignment="1">
      <alignment horizontal="left" vertical="top"/>
    </xf>
    <xf numFmtId="0" fontId="36" fillId="2" borderId="17" xfId="0" applyFont="1" applyFill="1" applyBorder="1" applyAlignment="1">
      <alignment horizontal="left" vertical="top"/>
    </xf>
    <xf numFmtId="0" fontId="46" fillId="2" borderId="16" xfId="0" applyFont="1" applyFill="1" applyBorder="1" applyAlignment="1">
      <alignment horizontal="center" vertical="top"/>
    </xf>
    <xf numFmtId="0" fontId="46" fillId="2" borderId="12" xfId="0" applyFont="1" applyFill="1" applyBorder="1" applyAlignment="1">
      <alignment horizontal="center" vertical="top"/>
    </xf>
    <xf numFmtId="0" fontId="46" fillId="2" borderId="17" xfId="0" applyFont="1" applyFill="1" applyBorder="1" applyAlignment="1">
      <alignment horizontal="center" vertical="top"/>
    </xf>
    <xf numFmtId="0" fontId="6" fillId="2" borderId="5" xfId="0" applyFont="1" applyFill="1" applyBorder="1" applyAlignment="1">
      <alignment horizontal="left" vertical="top"/>
    </xf>
    <xf numFmtId="0" fontId="85" fillId="0" borderId="22" xfId="0" applyFont="1" applyBorder="1" applyAlignment="1">
      <alignment horizontal="left"/>
    </xf>
    <xf numFmtId="0" fontId="85" fillId="0" borderId="12" xfId="0" applyFont="1" applyBorder="1" applyAlignment="1">
      <alignment horizontal="left"/>
    </xf>
    <xf numFmtId="0" fontId="85" fillId="0" borderId="17" xfId="0" applyFont="1" applyBorder="1" applyAlignment="1">
      <alignment horizontal="left"/>
    </xf>
    <xf numFmtId="0" fontId="6" fillId="3" borderId="5" xfId="0" applyFont="1" applyFill="1" applyBorder="1" applyAlignment="1">
      <alignment horizontal="left"/>
    </xf>
    <xf numFmtId="0" fontId="66" fillId="0" borderId="16" xfId="0" applyFont="1" applyBorder="1" applyAlignment="1">
      <alignment horizontal="left"/>
    </xf>
    <xf numFmtId="0" fontId="66" fillId="0" borderId="12" xfId="0" applyFont="1" applyBorder="1" applyAlignment="1">
      <alignment horizontal="left"/>
    </xf>
    <xf numFmtId="0" fontId="66" fillId="0" borderId="17" xfId="0" applyFont="1" applyBorder="1" applyAlignment="1">
      <alignment horizontal="left"/>
    </xf>
    <xf numFmtId="0" fontId="6" fillId="0" borderId="5" xfId="0" applyFont="1" applyBorder="1" applyAlignment="1">
      <alignment horizontal="left"/>
    </xf>
    <xf numFmtId="0" fontId="6" fillId="0" borderId="5" xfId="0" applyFont="1" applyBorder="1" applyAlignment="1">
      <alignment horizontal="left" vertical="top"/>
    </xf>
    <xf numFmtId="0" fontId="0" fillId="0" borderId="7" xfId="0" applyBorder="1" applyAlignment="1">
      <alignment horizontal="center"/>
    </xf>
    <xf numFmtId="0" fontId="25" fillId="0" borderId="0" xfId="0" applyFont="1" applyAlignment="1">
      <alignment horizontal="left"/>
    </xf>
    <xf numFmtId="0" fontId="26" fillId="0" borderId="0" xfId="0" applyFont="1" applyAlignment="1">
      <alignment horizontal="left"/>
    </xf>
    <xf numFmtId="0" fontId="26" fillId="0" borderId="0" xfId="0" applyFont="1" applyAlignment="1">
      <alignment horizontal="center"/>
    </xf>
    <xf numFmtId="0" fontId="36" fillId="0" borderId="16" xfId="0" applyFont="1" applyBorder="1" applyAlignment="1">
      <alignment horizontal="left"/>
    </xf>
    <xf numFmtId="0" fontId="36" fillId="0" borderId="12" xfId="0" applyFont="1" applyBorder="1" applyAlignment="1">
      <alignment horizontal="left"/>
    </xf>
    <xf numFmtId="0" fontId="36" fillId="0" borderId="17" xfId="0" applyFont="1" applyBorder="1" applyAlignment="1">
      <alignment horizontal="left"/>
    </xf>
    <xf numFmtId="0" fontId="2" fillId="5" borderId="16"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45" fillId="0" borderId="16" xfId="0" applyFont="1" applyBorder="1" applyAlignment="1">
      <alignment horizontal="center" vertical="top"/>
    </xf>
    <xf numFmtId="0" fontId="45" fillId="0" borderId="12" xfId="0" applyFont="1" applyBorder="1" applyAlignment="1">
      <alignment horizontal="center" vertical="top"/>
    </xf>
    <xf numFmtId="0" fontId="45" fillId="0" borderId="17" xfId="0" applyFont="1" applyBorder="1" applyAlignment="1">
      <alignment horizontal="center" vertical="top"/>
    </xf>
    <xf numFmtId="0" fontId="6" fillId="0" borderId="5" xfId="0" applyFont="1" applyBorder="1"/>
    <xf numFmtId="0" fontId="6" fillId="0" borderId="16" xfId="0" applyFont="1" applyBorder="1"/>
    <xf numFmtId="0" fontId="6" fillId="0" borderId="17" xfId="0" applyFont="1" applyBorder="1"/>
    <xf numFmtId="0" fontId="7" fillId="0" borderId="5" xfId="0" applyFont="1" applyBorder="1" applyAlignment="1">
      <alignment horizontal="left"/>
    </xf>
    <xf numFmtId="0" fontId="24" fillId="0" borderId="16" xfId="0" applyFont="1" applyBorder="1" applyAlignment="1">
      <alignment horizontal="left"/>
    </xf>
    <xf numFmtId="0" fontId="24" fillId="0" borderId="12" xfId="0" applyFont="1" applyBorder="1" applyAlignment="1">
      <alignment horizontal="left"/>
    </xf>
    <xf numFmtId="0" fontId="24" fillId="0" borderId="17" xfId="0" applyFont="1" applyBorder="1" applyAlignment="1">
      <alignment horizontal="left"/>
    </xf>
    <xf numFmtId="0" fontId="26" fillId="0" borderId="16" xfId="0" applyFont="1" applyBorder="1" applyAlignment="1">
      <alignment horizontal="center"/>
    </xf>
    <xf numFmtId="0" fontId="26" fillId="0" borderId="12" xfId="0" applyFont="1" applyBorder="1" applyAlignment="1">
      <alignment horizontal="center"/>
    </xf>
    <xf numFmtId="0" fontId="26" fillId="0" borderId="17" xfId="0" applyFont="1" applyBorder="1" applyAlignment="1">
      <alignment horizontal="center"/>
    </xf>
    <xf numFmtId="0" fontId="90" fillId="0" borderId="5" xfId="0" applyFont="1" applyBorder="1"/>
    <xf numFmtId="0" fontId="91" fillId="0" borderId="5" xfId="0" applyFont="1" applyBorder="1"/>
  </cellXfs>
  <cellStyles count="9">
    <cellStyle name="Comma" xfId="1" builtinId="3"/>
    <cellStyle name="Comma 2" xfId="2" xr:uid="{A69CFD83-9904-4023-B3AC-4FF3023D4E82}"/>
    <cellStyle name="Comma 2 2 3 2" xfId="5" xr:uid="{035D6AFC-F13C-47BC-A09B-867C28F77BC2}"/>
    <cellStyle name="Comma 2 4" xfId="3" xr:uid="{9FC71662-6A6A-41BF-917D-4E16B05AB77E}"/>
    <cellStyle name="Comma 3" xfId="6" xr:uid="{595B7964-6825-4627-858B-9CFCE4A12479}"/>
    <cellStyle name="Normal" xfId="0" builtinId="0"/>
    <cellStyle name="Normal 2" xfId="7" xr:uid="{E0B860A0-E261-49B9-8B94-DFA5AEA2CA56}"/>
    <cellStyle name="Normal 2 3 3 2" xfId="8" xr:uid="{9C1A25E9-6458-4121-9877-0ED19B8F20E8}"/>
    <cellStyle name="Normal 2 4" xfId="4" xr:uid="{0E261263-5582-4B92-8BF2-9CA9814C3C7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Admin/Desktop/COB%20NEW%20REPORTS/ANALYSIS%20OF%20PENDING%20BILLS%20FROM%202020-2021%20TO%202023-2024.xlsx" TargetMode="External"/><Relationship Id="rId2" Type="http://schemas.openxmlformats.org/officeDocument/2006/relationships/externalLinkPath" Target="file:///C:\Users\Admin\Desktop\COB%20NEW%20REPORTS\ANALYSIS%20OF%20PENDING%20BILLS%20FROM%202020-2021%20TO%202023-2024.xlsx" TargetMode="External"/><Relationship Id="rId1" Type="http://schemas.openxmlformats.org/officeDocument/2006/relationships/externalLinkPath" Target="/Users/Admin/Desktop/COB%20NEW%20REPORTS/ANALYSIS%20OF%20PENDING%20BILLS%20FROM%202020-2021%20TO%202023-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CCOUNTS/Documents/GILGIL/PAYMENTS%20GILGIL%202023-2024.xls" TargetMode="External"/><Relationship Id="rId1" Type="http://schemas.openxmlformats.org/officeDocument/2006/relationships/externalLinkPath" Target="/Users/ACCOUNTS/Documents/GILGIL/PAYMENTS%20GILGIL%202023-2024.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Admin/Desktop/EVERYTHING/ALL%20REPORTS%20COB/KATILIWA%202.xlsx" TargetMode="External"/><Relationship Id="rId2" Type="http://schemas.openxmlformats.org/officeDocument/2006/relationships/externalLinkPath" Target="file:///C:\Users\Admin\Desktop\KATILIWA%202.xlsx" TargetMode="External"/><Relationship Id="rId1" Type="http://schemas.openxmlformats.org/officeDocument/2006/relationships/externalLinkPath" Target="/Users/Admin/Desktop/EVERYTHING/ALL%20REPORTS%20COB/KATILIW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RECURRENT -AGED"/>
      <sheetName val="Sheet4"/>
      <sheetName val="Sheet5"/>
      <sheetName val="DEVELOPMENT AGED"/>
    </sheetNames>
    <sheetDataSet>
      <sheetData sheetId="0"/>
      <sheetData sheetId="1">
        <row r="1806">
          <cell r="G1806">
            <v>115000</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OK_IFMIS_Payment_Details_30072"/>
      <sheetName val="GOK_IFMIS_Payment_Details_3 (2)"/>
      <sheetName val="GOK_IFMIS_Payment_Details_3 (3)"/>
      <sheetName val="GOK_IFMIS_Payment_Details_3 (4)"/>
      <sheetName val="Sheet4"/>
      <sheetName val="Sheet4 (2)"/>
      <sheetName val="Sheet4 (3)"/>
      <sheetName val="Sheet1"/>
      <sheetName val="GOK_IFMIS_Payment_Details_3_(2)"/>
      <sheetName val="GOK_IFMIS_Payment_Details_3_(3)"/>
      <sheetName val="GOK_IFMIS_Payment_Details_3_(4)"/>
      <sheetName val="Sheet4_(2)"/>
      <sheetName val="Sheet4_(3)"/>
      <sheetName val="GOK_IFMIS_Payment_Details_3_(22"/>
      <sheetName val="GOK_IFMIS_Payment_Details_3_(32"/>
      <sheetName val="GOK_IFMIS_Payment_Details_3_(42"/>
      <sheetName val="Sheet4_(2)2"/>
      <sheetName val="Sheet4_(3)2"/>
      <sheetName val="GOK_IFMIS_Payment_Details_3_(21"/>
      <sheetName val="GOK_IFMIS_Payment_Details_3_(31"/>
      <sheetName val="GOK_IFMIS_Payment_Details_3_(41"/>
      <sheetName val="Sheet4_(2)1"/>
      <sheetName val="Sheet4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
          <cell r="F9">
            <v>20637.95</v>
          </cell>
        </row>
        <row r="23">
          <cell r="F23">
            <v>21560</v>
          </cell>
        </row>
        <row r="28">
          <cell r="F28">
            <v>22800</v>
          </cell>
        </row>
        <row r="82">
          <cell r="F82">
            <v>99600</v>
          </cell>
        </row>
        <row r="90">
          <cell r="F90">
            <v>122000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SOLIDATED"/>
      <sheetName val="RECURRENT"/>
      <sheetName val="DEVELOPMENT"/>
      <sheetName val="AGED DEVELOPMENT"/>
      <sheetName val="AGED RECURRENT"/>
      <sheetName val="GVN"/>
      <sheetName val="FINANCE"/>
      <sheetName val="AGRIC"/>
      <sheetName val="YOUTH"/>
      <sheetName val="WATER"/>
      <sheetName val="EDUCATION"/>
      <sheetName val="LEGAL"/>
      <sheetName val="PSTD"/>
      <sheetName val="CITY BOARD"/>
      <sheetName val="Sheet1"/>
      <sheetName val="LANDS"/>
      <sheetName val="TRADE"/>
      <sheetName val="CPSB"/>
      <sheetName val="ROADS"/>
      <sheetName val="NAIVASHA"/>
      <sheetName val=" JOR HEALTH"/>
      <sheetName val="S OR HEALTH"/>
      <sheetName val="Sheet2"/>
      <sheetName val="Sheet3"/>
      <sheetName val="GILG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2">
          <cell r="H22">
            <v>702560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E6317-C8D1-458D-B754-849D07E8D24E}">
  <dimension ref="A1:J30"/>
  <sheetViews>
    <sheetView tabSelected="1" workbookViewId="0">
      <selection activeCell="F27" sqref="F27"/>
    </sheetView>
  </sheetViews>
  <sheetFormatPr defaultRowHeight="14.25" x14ac:dyDescent="0.2"/>
  <cols>
    <col min="1" max="1" width="11.85546875" style="156" customWidth="1"/>
    <col min="2" max="2" width="18.5703125" style="156" customWidth="1"/>
    <col min="3" max="3" width="19.85546875" style="156" customWidth="1"/>
    <col min="4" max="4" width="17.28515625" style="156" customWidth="1"/>
    <col min="5" max="5" width="19.85546875" style="156" customWidth="1"/>
    <col min="6" max="6" width="19.28515625" style="156" customWidth="1"/>
    <col min="7" max="7" width="20.85546875" style="156" customWidth="1"/>
    <col min="8" max="8" width="34.28515625" style="156" customWidth="1"/>
    <col min="9" max="9" width="22.42578125" style="156" customWidth="1"/>
    <col min="10" max="10" width="18.5703125" style="156" customWidth="1"/>
    <col min="11" max="16384" width="9.140625" style="156"/>
  </cols>
  <sheetData>
    <row r="1" spans="1:10" ht="15.75" x14ac:dyDescent="0.25">
      <c r="A1" s="495" t="s">
        <v>0</v>
      </c>
      <c r="B1" s="85"/>
      <c r="C1" s="85"/>
      <c r="D1" s="85"/>
      <c r="E1" s="85"/>
      <c r="F1" s="496"/>
      <c r="G1" s="496"/>
    </row>
    <row r="2" spans="1:10" ht="15.75" x14ac:dyDescent="0.25">
      <c r="A2" s="497" t="s">
        <v>898</v>
      </c>
      <c r="B2" s="85"/>
      <c r="C2" s="85"/>
      <c r="D2" s="85"/>
      <c r="E2" s="85"/>
      <c r="F2" s="496"/>
      <c r="G2" s="496"/>
    </row>
    <row r="3" spans="1:10" ht="15.75" x14ac:dyDescent="0.25">
      <c r="A3" s="497"/>
      <c r="B3" s="498"/>
      <c r="C3" s="85"/>
      <c r="D3" s="85"/>
      <c r="E3" s="85"/>
      <c r="F3" s="496"/>
      <c r="G3" s="496"/>
    </row>
    <row r="4" spans="1:10" ht="15.75" x14ac:dyDescent="0.25">
      <c r="A4" s="499" t="s">
        <v>1780</v>
      </c>
      <c r="B4" s="499"/>
      <c r="C4" s="499"/>
      <c r="D4" s="499"/>
      <c r="E4" s="499"/>
      <c r="F4" s="496"/>
      <c r="G4" s="496"/>
    </row>
    <row r="5" spans="1:10" x14ac:dyDescent="0.2">
      <c r="A5" s="85"/>
      <c r="B5" s="85"/>
      <c r="C5" s="85"/>
      <c r="D5" s="85"/>
      <c r="E5" s="85"/>
      <c r="F5" s="496"/>
      <c r="G5" s="496"/>
    </row>
    <row r="6" spans="1:10" ht="63.75" x14ac:dyDescent="0.2">
      <c r="A6" s="500" t="s">
        <v>103</v>
      </c>
      <c r="B6" s="500" t="s">
        <v>899</v>
      </c>
      <c r="C6" s="500" t="s">
        <v>900</v>
      </c>
      <c r="D6" s="500" t="s">
        <v>10</v>
      </c>
      <c r="E6" s="500" t="s">
        <v>917</v>
      </c>
      <c r="F6" s="501" t="s">
        <v>919</v>
      </c>
      <c r="G6" s="500" t="s">
        <v>918</v>
      </c>
    </row>
    <row r="7" spans="1:10" x14ac:dyDescent="0.2">
      <c r="A7" s="502"/>
      <c r="B7" s="500"/>
      <c r="C7" s="501" t="s">
        <v>13</v>
      </c>
      <c r="D7" s="500" t="s">
        <v>14</v>
      </c>
      <c r="E7" s="500" t="s">
        <v>15</v>
      </c>
      <c r="F7" s="496"/>
      <c r="G7" s="496"/>
    </row>
    <row r="8" spans="1:10" s="775" customFormat="1" ht="25.5" x14ac:dyDescent="0.2">
      <c r="A8" s="523">
        <v>1</v>
      </c>
      <c r="B8" s="520" t="s">
        <v>901</v>
      </c>
      <c r="C8" s="703">
        <f>RECURRENT!C8</f>
        <v>16689157</v>
      </c>
      <c r="D8" s="704"/>
      <c r="E8" s="521">
        <f>C8-D8</f>
        <v>16689157</v>
      </c>
      <c r="F8" s="522"/>
      <c r="G8" s="521">
        <f>E8+F8</f>
        <v>16689157</v>
      </c>
      <c r="H8" s="819"/>
    </row>
    <row r="9" spans="1:10" x14ac:dyDescent="0.2">
      <c r="A9" s="30">
        <v>2</v>
      </c>
      <c r="B9" s="507" t="s">
        <v>902</v>
      </c>
      <c r="C9" s="503">
        <f>RECURRENT!C9+DEVELOPMENT!C9</f>
        <v>37161395.950000003</v>
      </c>
      <c r="D9" s="504"/>
      <c r="E9" s="505">
        <f t="shared" ref="E9:E23" si="0">C9-D9</f>
        <v>37161395.950000003</v>
      </c>
      <c r="F9" s="506">
        <f>RECURRENT!F9+DEVELOPMENT!F9</f>
        <v>104456122</v>
      </c>
      <c r="G9" s="505">
        <f t="shared" ref="G9:G24" si="1">E9+F9</f>
        <v>141617517.94999999</v>
      </c>
      <c r="H9" s="820"/>
      <c r="J9" s="518"/>
    </row>
    <row r="10" spans="1:10" x14ac:dyDescent="0.2">
      <c r="A10" s="30">
        <v>3</v>
      </c>
      <c r="B10" s="507" t="s">
        <v>903</v>
      </c>
      <c r="C10" s="508">
        <f>RECURRENT!C10+DEVELOPMENT!C10</f>
        <v>7945255</v>
      </c>
      <c r="D10" s="509"/>
      <c r="E10" s="505">
        <f t="shared" si="0"/>
        <v>7945255</v>
      </c>
      <c r="F10" s="506">
        <f>RECURRENT!F10</f>
        <v>267540</v>
      </c>
      <c r="G10" s="505">
        <f t="shared" si="1"/>
        <v>8212795</v>
      </c>
      <c r="H10" s="820"/>
      <c r="J10" s="518"/>
    </row>
    <row r="11" spans="1:10" x14ac:dyDescent="0.2">
      <c r="A11" s="30">
        <v>4</v>
      </c>
      <c r="B11" s="507" t="s">
        <v>904</v>
      </c>
      <c r="C11" s="503">
        <f>RECURRENT!C11+DEVELOPMENT!C11</f>
        <v>28013467.609999999</v>
      </c>
      <c r="D11" s="504"/>
      <c r="E11" s="505">
        <f t="shared" si="0"/>
        <v>28013467.609999999</v>
      </c>
      <c r="F11" s="506"/>
      <c r="G11" s="505">
        <f t="shared" si="1"/>
        <v>28013467.609999999</v>
      </c>
      <c r="H11" s="820"/>
      <c r="J11" s="518"/>
    </row>
    <row r="12" spans="1:10" x14ac:dyDescent="0.2">
      <c r="A12" s="30">
        <v>5</v>
      </c>
      <c r="B12" s="507" t="s">
        <v>905</v>
      </c>
      <c r="C12" s="503">
        <f>RECURRENT!C12+DEVELOPMENT!C12</f>
        <v>2871992</v>
      </c>
      <c r="D12" s="504"/>
      <c r="E12" s="505">
        <f t="shared" si="0"/>
        <v>2871992</v>
      </c>
      <c r="F12" s="506"/>
      <c r="G12" s="505">
        <f t="shared" si="1"/>
        <v>2871992</v>
      </c>
      <c r="H12" s="820"/>
      <c r="J12" s="518"/>
    </row>
    <row r="13" spans="1:10" x14ac:dyDescent="0.2">
      <c r="A13" s="30">
        <v>6</v>
      </c>
      <c r="B13" s="32" t="s">
        <v>906</v>
      </c>
      <c r="C13" s="503">
        <f>RECURRENT!C13+DEVELOPMENT!C13</f>
        <v>12424146.849999998</v>
      </c>
      <c r="D13" s="504">
        <f>RECURRENT!D13</f>
        <v>197864.05000000002</v>
      </c>
      <c r="E13" s="505">
        <f t="shared" si="0"/>
        <v>12226282.799999997</v>
      </c>
      <c r="F13" s="506"/>
      <c r="G13" s="505">
        <f t="shared" si="1"/>
        <v>12226282.799999997</v>
      </c>
      <c r="H13" s="820"/>
      <c r="J13" s="518"/>
    </row>
    <row r="14" spans="1:10" x14ac:dyDescent="0.2">
      <c r="A14" s="30">
        <v>7</v>
      </c>
      <c r="B14" s="32" t="s">
        <v>907</v>
      </c>
      <c r="C14" s="503">
        <f>RECURRENT!C14+DEVELOPMENT!C14</f>
        <v>372044902.97999996</v>
      </c>
      <c r="D14" s="504"/>
      <c r="E14" s="505">
        <f t="shared" si="0"/>
        <v>372044902.97999996</v>
      </c>
      <c r="F14" s="506"/>
      <c r="G14" s="505">
        <f t="shared" si="1"/>
        <v>372044902.97999996</v>
      </c>
      <c r="H14" s="820"/>
      <c r="J14" s="518"/>
    </row>
    <row r="15" spans="1:10" x14ac:dyDescent="0.2">
      <c r="A15" s="30">
        <v>8</v>
      </c>
      <c r="B15" s="32" t="s">
        <v>908</v>
      </c>
      <c r="C15" s="503">
        <f>RECURRENT!C15+DEVELOPMENT!C15</f>
        <v>16297418.199999999</v>
      </c>
      <c r="D15" s="504"/>
      <c r="E15" s="505">
        <f t="shared" si="0"/>
        <v>16297418.199999999</v>
      </c>
      <c r="F15" s="506"/>
      <c r="G15" s="505">
        <f t="shared" si="1"/>
        <v>16297418.199999999</v>
      </c>
      <c r="H15" s="820"/>
      <c r="J15" s="518"/>
    </row>
    <row r="16" spans="1:10" x14ac:dyDescent="0.2">
      <c r="A16" s="30">
        <v>9</v>
      </c>
      <c r="B16" s="32" t="s">
        <v>909</v>
      </c>
      <c r="C16" s="503">
        <f>RECURRENT!C16+DEVELOPMENT!C16</f>
        <v>4465446.1500000004</v>
      </c>
      <c r="D16" s="504"/>
      <c r="E16" s="505">
        <f t="shared" si="0"/>
        <v>4465446.1500000004</v>
      </c>
      <c r="F16" s="506"/>
      <c r="G16" s="505">
        <f t="shared" si="1"/>
        <v>4465446.1500000004</v>
      </c>
      <c r="H16" s="820"/>
      <c r="J16" s="518"/>
    </row>
    <row r="17" spans="1:10" s="775" customFormat="1" x14ac:dyDescent="0.2">
      <c r="A17" s="519">
        <v>10</v>
      </c>
      <c r="B17" s="707" t="s">
        <v>910</v>
      </c>
      <c r="C17" s="703">
        <f>RECURRENT!C17+DEVELOPMENT!C17</f>
        <v>28074277</v>
      </c>
      <c r="D17" s="704"/>
      <c r="E17" s="521">
        <f t="shared" si="0"/>
        <v>28074277</v>
      </c>
      <c r="F17" s="522">
        <f>DEVELOPMENT!F17</f>
        <v>612480</v>
      </c>
      <c r="G17" s="521">
        <f t="shared" si="1"/>
        <v>28686757</v>
      </c>
      <c r="H17" s="819"/>
      <c r="J17" s="518"/>
    </row>
    <row r="18" spans="1:10" x14ac:dyDescent="0.2">
      <c r="A18" s="30">
        <v>11</v>
      </c>
      <c r="B18" s="32" t="s">
        <v>911</v>
      </c>
      <c r="C18" s="503">
        <f>RECURRENT!C18+DEVELOPMENT!C18</f>
        <v>17594467</v>
      </c>
      <c r="D18" s="504"/>
      <c r="E18" s="505">
        <f t="shared" si="0"/>
        <v>17594467</v>
      </c>
      <c r="F18" s="85"/>
      <c r="G18" s="505">
        <f t="shared" si="1"/>
        <v>17594467</v>
      </c>
      <c r="H18" s="820"/>
      <c r="J18" s="518"/>
    </row>
    <row r="19" spans="1:10" x14ac:dyDescent="0.2">
      <c r="A19" s="30">
        <v>12</v>
      </c>
      <c r="B19" s="32" t="s">
        <v>912</v>
      </c>
      <c r="C19" s="503">
        <f>RECURRENT!C19+DEVELOPMENT!C19</f>
        <v>3272964.55</v>
      </c>
      <c r="D19" s="504"/>
      <c r="E19" s="505">
        <f t="shared" si="0"/>
        <v>3272964.55</v>
      </c>
      <c r="F19" s="510"/>
      <c r="G19" s="505">
        <f t="shared" si="1"/>
        <v>3272964.55</v>
      </c>
      <c r="H19" s="820"/>
      <c r="J19" s="518"/>
    </row>
    <row r="20" spans="1:10" x14ac:dyDescent="0.2">
      <c r="A20" s="30">
        <v>13</v>
      </c>
      <c r="B20" s="32" t="s">
        <v>913</v>
      </c>
      <c r="C20" s="503">
        <f>RECURRENT!C20+DEVELOPMENT!C20</f>
        <v>39408940.850000009</v>
      </c>
      <c r="D20" s="504"/>
      <c r="E20" s="505">
        <f t="shared" si="0"/>
        <v>39408940.850000009</v>
      </c>
      <c r="F20" s="506">
        <f>RECURRENT!F20</f>
        <v>115000</v>
      </c>
      <c r="G20" s="505">
        <f t="shared" si="1"/>
        <v>39523940.850000009</v>
      </c>
      <c r="H20" s="820"/>
      <c r="J20" s="518"/>
    </row>
    <row r="21" spans="1:10" ht="25.5" x14ac:dyDescent="0.2">
      <c r="A21" s="30">
        <v>14</v>
      </c>
      <c r="B21" s="32" t="s">
        <v>914</v>
      </c>
      <c r="C21" s="503">
        <f>RECURRENT!C21</f>
        <v>3100379.2</v>
      </c>
      <c r="D21" s="504"/>
      <c r="E21" s="505">
        <f t="shared" si="0"/>
        <v>3100379.2</v>
      </c>
      <c r="F21" s="506"/>
      <c r="G21" s="505">
        <f t="shared" si="1"/>
        <v>3100379.2</v>
      </c>
      <c r="H21" s="820"/>
      <c r="J21" s="518"/>
    </row>
    <row r="22" spans="1:10" x14ac:dyDescent="0.2">
      <c r="A22" s="30">
        <v>15</v>
      </c>
      <c r="B22" s="85" t="s">
        <v>915</v>
      </c>
      <c r="C22" s="506">
        <f>RECURRENT!C22+DEVELOPMENT!C22</f>
        <v>732103703.51999998</v>
      </c>
      <c r="D22" s="511"/>
      <c r="E22" s="505">
        <f t="shared" si="0"/>
        <v>732103703.51999998</v>
      </c>
      <c r="F22" s="506"/>
      <c r="G22" s="505">
        <f t="shared" si="1"/>
        <v>732103703.51999998</v>
      </c>
      <c r="H22" s="820"/>
      <c r="J22" s="518"/>
    </row>
    <row r="23" spans="1:10" x14ac:dyDescent="0.2">
      <c r="A23" s="30">
        <v>16</v>
      </c>
      <c r="B23" s="85" t="s">
        <v>916</v>
      </c>
      <c r="C23" s="506">
        <f>RECURRENT!C23</f>
        <v>0</v>
      </c>
      <c r="D23" s="511"/>
      <c r="E23" s="505">
        <f t="shared" si="0"/>
        <v>0</v>
      </c>
      <c r="F23" s="506"/>
      <c r="G23" s="505">
        <f t="shared" si="1"/>
        <v>0</v>
      </c>
      <c r="H23" s="820"/>
      <c r="J23" s="518"/>
    </row>
    <row r="24" spans="1:10" ht="16.5" x14ac:dyDescent="0.35">
      <c r="A24" s="36"/>
      <c r="B24" s="512" t="s">
        <v>92</v>
      </c>
      <c r="C24" s="513">
        <f>SUM(C8:C23)</f>
        <v>1321467913.8600001</v>
      </c>
      <c r="D24" s="514">
        <f>D13</f>
        <v>197864.05000000002</v>
      </c>
      <c r="E24" s="515">
        <f>SUM(E8:E23)</f>
        <v>1321270049.8099999</v>
      </c>
      <c r="F24" s="516">
        <f>SUM(F8:F23)</f>
        <v>105451142</v>
      </c>
      <c r="G24" s="517">
        <f t="shared" si="1"/>
        <v>1426721191.8099999</v>
      </c>
      <c r="H24" s="820"/>
    </row>
    <row r="27" spans="1:10" x14ac:dyDescent="0.2">
      <c r="D27" s="518"/>
      <c r="E27" s="518"/>
    </row>
    <row r="30" spans="1:10" x14ac:dyDescent="0.2">
      <c r="D30" s="518"/>
    </row>
  </sheetData>
  <pageMargins left="0.7" right="0.7" top="0.75" bottom="0.75" header="0.3" footer="0.3"/>
  <pageSetup orientation="landscape" r:id="rId1"/>
  <ignoredErrors>
    <ignoredError sqref="D2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4FCB-4CF5-46C2-86A0-A4D9B33D58E3}">
  <sheetPr>
    <tabColor rgb="FF92D050"/>
  </sheetPr>
  <dimension ref="A1:H61"/>
  <sheetViews>
    <sheetView topLeftCell="A37" workbookViewId="0">
      <selection activeCell="F47" sqref="F47"/>
    </sheetView>
  </sheetViews>
  <sheetFormatPr defaultRowHeight="15.75" x14ac:dyDescent="0.25"/>
  <cols>
    <col min="1" max="1" width="6.140625" style="170" customWidth="1"/>
    <col min="2" max="2" width="41.140625" style="170" customWidth="1"/>
    <col min="3" max="3" width="23.42578125" style="418" customWidth="1"/>
    <col min="4" max="4" width="19.42578125" style="419" customWidth="1"/>
    <col min="5" max="5" width="34.28515625" style="170" customWidth="1"/>
    <col min="6" max="6" width="19.42578125" style="170" customWidth="1"/>
    <col min="7" max="7" width="13.85546875" style="170" customWidth="1"/>
    <col min="8" max="8" width="28.7109375" style="170" bestFit="1" customWidth="1"/>
    <col min="9" max="9" width="25.5703125" style="170" customWidth="1"/>
    <col min="10" max="10" width="14.42578125" style="170" bestFit="1" customWidth="1"/>
    <col min="11" max="11" width="11.28515625" style="170" bestFit="1" customWidth="1"/>
    <col min="12" max="12" width="31.42578125" style="170" bestFit="1" customWidth="1"/>
    <col min="13" max="14" width="9.140625" style="170"/>
    <col min="15" max="15" width="15.7109375" style="170" bestFit="1" customWidth="1"/>
    <col min="16" max="256" width="9.140625" style="170"/>
    <col min="257" max="257" width="13.42578125" style="170" customWidth="1"/>
    <col min="258" max="258" width="47.42578125" style="170" customWidth="1"/>
    <col min="259" max="259" width="39" style="170" customWidth="1"/>
    <col min="260" max="260" width="39.7109375" style="170" customWidth="1"/>
    <col min="261" max="261" width="56" style="170" bestFit="1" customWidth="1"/>
    <col min="262" max="262" width="24.85546875" style="170" bestFit="1" customWidth="1"/>
    <col min="263" max="263" width="30.140625" style="170" customWidth="1"/>
    <col min="264" max="264" width="28.7109375" style="170" bestFit="1" customWidth="1"/>
    <col min="265" max="265" width="25.5703125" style="170" customWidth="1"/>
    <col min="266" max="266" width="14.42578125" style="170" bestFit="1" customWidth="1"/>
    <col min="267" max="267" width="11.28515625" style="170" bestFit="1" customWidth="1"/>
    <col min="268" max="268" width="31.42578125" style="170" bestFit="1" customWidth="1"/>
    <col min="269" max="270" width="9.140625" style="170"/>
    <col min="271" max="271" width="15.7109375" style="170" bestFit="1" customWidth="1"/>
    <col min="272" max="512" width="9.140625" style="170"/>
    <col min="513" max="513" width="13.42578125" style="170" customWidth="1"/>
    <col min="514" max="514" width="47.42578125" style="170" customWidth="1"/>
    <col min="515" max="515" width="39" style="170" customWidth="1"/>
    <col min="516" max="516" width="39.7109375" style="170" customWidth="1"/>
    <col min="517" max="517" width="56" style="170" bestFit="1" customWidth="1"/>
    <col min="518" max="518" width="24.85546875" style="170" bestFit="1" customWidth="1"/>
    <col min="519" max="519" width="30.140625" style="170" customWidth="1"/>
    <col min="520" max="520" width="28.7109375" style="170" bestFit="1" customWidth="1"/>
    <col min="521" max="521" width="25.5703125" style="170" customWidth="1"/>
    <col min="522" max="522" width="14.42578125" style="170" bestFit="1" customWidth="1"/>
    <col min="523" max="523" width="11.28515625" style="170" bestFit="1" customWidth="1"/>
    <col min="524" max="524" width="31.42578125" style="170" bestFit="1" customWidth="1"/>
    <col min="525" max="526" width="9.140625" style="170"/>
    <col min="527" max="527" width="15.7109375" style="170" bestFit="1" customWidth="1"/>
    <col min="528" max="768" width="9.140625" style="170"/>
    <col min="769" max="769" width="13.42578125" style="170" customWidth="1"/>
    <col min="770" max="770" width="47.42578125" style="170" customWidth="1"/>
    <col min="771" max="771" width="39" style="170" customWidth="1"/>
    <col min="772" max="772" width="39.7109375" style="170" customWidth="1"/>
    <col min="773" max="773" width="56" style="170" bestFit="1" customWidth="1"/>
    <col min="774" max="774" width="24.85546875" style="170" bestFit="1" customWidth="1"/>
    <col min="775" max="775" width="30.140625" style="170" customWidth="1"/>
    <col min="776" max="776" width="28.7109375" style="170" bestFit="1" customWidth="1"/>
    <col min="777" max="777" width="25.5703125" style="170" customWidth="1"/>
    <col min="778" max="778" width="14.42578125" style="170" bestFit="1" customWidth="1"/>
    <col min="779" max="779" width="11.28515625" style="170" bestFit="1" customWidth="1"/>
    <col min="780" max="780" width="31.42578125" style="170" bestFit="1" customWidth="1"/>
    <col min="781" max="782" width="9.140625" style="170"/>
    <col min="783" max="783" width="15.7109375" style="170" bestFit="1" customWidth="1"/>
    <col min="784" max="1024" width="9.140625" style="170"/>
    <col min="1025" max="1025" width="13.42578125" style="170" customWidth="1"/>
    <col min="1026" max="1026" width="47.42578125" style="170" customWidth="1"/>
    <col min="1027" max="1027" width="39" style="170" customWidth="1"/>
    <col min="1028" max="1028" width="39.7109375" style="170" customWidth="1"/>
    <col min="1029" max="1029" width="56" style="170" bestFit="1" customWidth="1"/>
    <col min="1030" max="1030" width="24.85546875" style="170" bestFit="1" customWidth="1"/>
    <col min="1031" max="1031" width="30.140625" style="170" customWidth="1"/>
    <col min="1032" max="1032" width="28.7109375" style="170" bestFit="1" customWidth="1"/>
    <col min="1033" max="1033" width="25.5703125" style="170" customWidth="1"/>
    <col min="1034" max="1034" width="14.42578125" style="170" bestFit="1" customWidth="1"/>
    <col min="1035" max="1035" width="11.28515625" style="170" bestFit="1" customWidth="1"/>
    <col min="1036" max="1036" width="31.42578125" style="170" bestFit="1" customWidth="1"/>
    <col min="1037" max="1038" width="9.140625" style="170"/>
    <col min="1039" max="1039" width="15.7109375" style="170" bestFit="1" customWidth="1"/>
    <col min="1040" max="1280" width="9.140625" style="170"/>
    <col min="1281" max="1281" width="13.42578125" style="170" customWidth="1"/>
    <col min="1282" max="1282" width="47.42578125" style="170" customWidth="1"/>
    <col min="1283" max="1283" width="39" style="170" customWidth="1"/>
    <col min="1284" max="1284" width="39.7109375" style="170" customWidth="1"/>
    <col min="1285" max="1285" width="56" style="170" bestFit="1" customWidth="1"/>
    <col min="1286" max="1286" width="24.85546875" style="170" bestFit="1" customWidth="1"/>
    <col min="1287" max="1287" width="30.140625" style="170" customWidth="1"/>
    <col min="1288" max="1288" width="28.7109375" style="170" bestFit="1" customWidth="1"/>
    <col min="1289" max="1289" width="25.5703125" style="170" customWidth="1"/>
    <col min="1290" max="1290" width="14.42578125" style="170" bestFit="1" customWidth="1"/>
    <col min="1291" max="1291" width="11.28515625" style="170" bestFit="1" customWidth="1"/>
    <col min="1292" max="1292" width="31.42578125" style="170" bestFit="1" customWidth="1"/>
    <col min="1293" max="1294" width="9.140625" style="170"/>
    <col min="1295" max="1295" width="15.7109375" style="170" bestFit="1" customWidth="1"/>
    <col min="1296" max="1536" width="9.140625" style="170"/>
    <col min="1537" max="1537" width="13.42578125" style="170" customWidth="1"/>
    <col min="1538" max="1538" width="47.42578125" style="170" customWidth="1"/>
    <col min="1539" max="1539" width="39" style="170" customWidth="1"/>
    <col min="1540" max="1540" width="39.7109375" style="170" customWidth="1"/>
    <col min="1541" max="1541" width="56" style="170" bestFit="1" customWidth="1"/>
    <col min="1542" max="1542" width="24.85546875" style="170" bestFit="1" customWidth="1"/>
    <col min="1543" max="1543" width="30.140625" style="170" customWidth="1"/>
    <col min="1544" max="1544" width="28.7109375" style="170" bestFit="1" customWidth="1"/>
    <col min="1545" max="1545" width="25.5703125" style="170" customWidth="1"/>
    <col min="1546" max="1546" width="14.42578125" style="170" bestFit="1" customWidth="1"/>
    <col min="1547" max="1547" width="11.28515625" style="170" bestFit="1" customWidth="1"/>
    <col min="1548" max="1548" width="31.42578125" style="170" bestFit="1" customWidth="1"/>
    <col min="1549" max="1550" width="9.140625" style="170"/>
    <col min="1551" max="1551" width="15.7109375" style="170" bestFit="1" customWidth="1"/>
    <col min="1552" max="1792" width="9.140625" style="170"/>
    <col min="1793" max="1793" width="13.42578125" style="170" customWidth="1"/>
    <col min="1794" max="1794" width="47.42578125" style="170" customWidth="1"/>
    <col min="1795" max="1795" width="39" style="170" customWidth="1"/>
    <col min="1796" max="1796" width="39.7109375" style="170" customWidth="1"/>
    <col min="1797" max="1797" width="56" style="170" bestFit="1" customWidth="1"/>
    <col min="1798" max="1798" width="24.85546875" style="170" bestFit="1" customWidth="1"/>
    <col min="1799" max="1799" width="30.140625" style="170" customWidth="1"/>
    <col min="1800" max="1800" width="28.7109375" style="170" bestFit="1" customWidth="1"/>
    <col min="1801" max="1801" width="25.5703125" style="170" customWidth="1"/>
    <col min="1802" max="1802" width="14.42578125" style="170" bestFit="1" customWidth="1"/>
    <col min="1803" max="1803" width="11.28515625" style="170" bestFit="1" customWidth="1"/>
    <col min="1804" max="1804" width="31.42578125" style="170" bestFit="1" customWidth="1"/>
    <col min="1805" max="1806" width="9.140625" style="170"/>
    <col min="1807" max="1807" width="15.7109375" style="170" bestFit="1" customWidth="1"/>
    <col min="1808" max="2048" width="9.140625" style="170"/>
    <col min="2049" max="2049" width="13.42578125" style="170" customWidth="1"/>
    <col min="2050" max="2050" width="47.42578125" style="170" customWidth="1"/>
    <col min="2051" max="2051" width="39" style="170" customWidth="1"/>
    <col min="2052" max="2052" width="39.7109375" style="170" customWidth="1"/>
    <col min="2053" max="2053" width="56" style="170" bestFit="1" customWidth="1"/>
    <col min="2054" max="2054" width="24.85546875" style="170" bestFit="1" customWidth="1"/>
    <col min="2055" max="2055" width="30.140625" style="170" customWidth="1"/>
    <col min="2056" max="2056" width="28.7109375" style="170" bestFit="1" customWidth="1"/>
    <col min="2057" max="2057" width="25.5703125" style="170" customWidth="1"/>
    <col min="2058" max="2058" width="14.42578125" style="170" bestFit="1" customWidth="1"/>
    <col min="2059" max="2059" width="11.28515625" style="170" bestFit="1" customWidth="1"/>
    <col min="2060" max="2060" width="31.42578125" style="170" bestFit="1" customWidth="1"/>
    <col min="2061" max="2062" width="9.140625" style="170"/>
    <col min="2063" max="2063" width="15.7109375" style="170" bestFit="1" customWidth="1"/>
    <col min="2064" max="2304" width="9.140625" style="170"/>
    <col min="2305" max="2305" width="13.42578125" style="170" customWidth="1"/>
    <col min="2306" max="2306" width="47.42578125" style="170" customWidth="1"/>
    <col min="2307" max="2307" width="39" style="170" customWidth="1"/>
    <col min="2308" max="2308" width="39.7109375" style="170" customWidth="1"/>
    <col min="2309" max="2309" width="56" style="170" bestFit="1" customWidth="1"/>
    <col min="2310" max="2310" width="24.85546875" style="170" bestFit="1" customWidth="1"/>
    <col min="2311" max="2311" width="30.140625" style="170" customWidth="1"/>
    <col min="2312" max="2312" width="28.7109375" style="170" bestFit="1" customWidth="1"/>
    <col min="2313" max="2313" width="25.5703125" style="170" customWidth="1"/>
    <col min="2314" max="2314" width="14.42578125" style="170" bestFit="1" customWidth="1"/>
    <col min="2315" max="2315" width="11.28515625" style="170" bestFit="1" customWidth="1"/>
    <col min="2316" max="2316" width="31.42578125" style="170" bestFit="1" customWidth="1"/>
    <col min="2317" max="2318" width="9.140625" style="170"/>
    <col min="2319" max="2319" width="15.7109375" style="170" bestFit="1" customWidth="1"/>
    <col min="2320" max="2560" width="9.140625" style="170"/>
    <col min="2561" max="2561" width="13.42578125" style="170" customWidth="1"/>
    <col min="2562" max="2562" width="47.42578125" style="170" customWidth="1"/>
    <col min="2563" max="2563" width="39" style="170" customWidth="1"/>
    <col min="2564" max="2564" width="39.7109375" style="170" customWidth="1"/>
    <col min="2565" max="2565" width="56" style="170" bestFit="1" customWidth="1"/>
    <col min="2566" max="2566" width="24.85546875" style="170" bestFit="1" customWidth="1"/>
    <col min="2567" max="2567" width="30.140625" style="170" customWidth="1"/>
    <col min="2568" max="2568" width="28.7109375" style="170" bestFit="1" customWidth="1"/>
    <col min="2569" max="2569" width="25.5703125" style="170" customWidth="1"/>
    <col min="2570" max="2570" width="14.42578125" style="170" bestFit="1" customWidth="1"/>
    <col min="2571" max="2571" width="11.28515625" style="170" bestFit="1" customWidth="1"/>
    <col min="2572" max="2572" width="31.42578125" style="170" bestFit="1" customWidth="1"/>
    <col min="2573" max="2574" width="9.140625" style="170"/>
    <col min="2575" max="2575" width="15.7109375" style="170" bestFit="1" customWidth="1"/>
    <col min="2576" max="2816" width="9.140625" style="170"/>
    <col min="2817" max="2817" width="13.42578125" style="170" customWidth="1"/>
    <col min="2818" max="2818" width="47.42578125" style="170" customWidth="1"/>
    <col min="2819" max="2819" width="39" style="170" customWidth="1"/>
    <col min="2820" max="2820" width="39.7109375" style="170" customWidth="1"/>
    <col min="2821" max="2821" width="56" style="170" bestFit="1" customWidth="1"/>
    <col min="2822" max="2822" width="24.85546875" style="170" bestFit="1" customWidth="1"/>
    <col min="2823" max="2823" width="30.140625" style="170" customWidth="1"/>
    <col min="2824" max="2824" width="28.7109375" style="170" bestFit="1" customWidth="1"/>
    <col min="2825" max="2825" width="25.5703125" style="170" customWidth="1"/>
    <col min="2826" max="2826" width="14.42578125" style="170" bestFit="1" customWidth="1"/>
    <col min="2827" max="2827" width="11.28515625" style="170" bestFit="1" customWidth="1"/>
    <col min="2828" max="2828" width="31.42578125" style="170" bestFit="1" customWidth="1"/>
    <col min="2829" max="2830" width="9.140625" style="170"/>
    <col min="2831" max="2831" width="15.7109375" style="170" bestFit="1" customWidth="1"/>
    <col min="2832" max="3072" width="9.140625" style="170"/>
    <col min="3073" max="3073" width="13.42578125" style="170" customWidth="1"/>
    <col min="3074" max="3074" width="47.42578125" style="170" customWidth="1"/>
    <col min="3075" max="3075" width="39" style="170" customWidth="1"/>
    <col min="3076" max="3076" width="39.7109375" style="170" customWidth="1"/>
    <col min="3077" max="3077" width="56" style="170" bestFit="1" customWidth="1"/>
    <col min="3078" max="3078" width="24.85546875" style="170" bestFit="1" customWidth="1"/>
    <col min="3079" max="3079" width="30.140625" style="170" customWidth="1"/>
    <col min="3080" max="3080" width="28.7109375" style="170" bestFit="1" customWidth="1"/>
    <col min="3081" max="3081" width="25.5703125" style="170" customWidth="1"/>
    <col min="3082" max="3082" width="14.42578125" style="170" bestFit="1" customWidth="1"/>
    <col min="3083" max="3083" width="11.28515625" style="170" bestFit="1" customWidth="1"/>
    <col min="3084" max="3084" width="31.42578125" style="170" bestFit="1" customWidth="1"/>
    <col min="3085" max="3086" width="9.140625" style="170"/>
    <col min="3087" max="3087" width="15.7109375" style="170" bestFit="1" customWidth="1"/>
    <col min="3088" max="3328" width="9.140625" style="170"/>
    <col min="3329" max="3329" width="13.42578125" style="170" customWidth="1"/>
    <col min="3330" max="3330" width="47.42578125" style="170" customWidth="1"/>
    <col min="3331" max="3331" width="39" style="170" customWidth="1"/>
    <col min="3332" max="3332" width="39.7109375" style="170" customWidth="1"/>
    <col min="3333" max="3333" width="56" style="170" bestFit="1" customWidth="1"/>
    <col min="3334" max="3334" width="24.85546875" style="170" bestFit="1" customWidth="1"/>
    <col min="3335" max="3335" width="30.140625" style="170" customWidth="1"/>
    <col min="3336" max="3336" width="28.7109375" style="170" bestFit="1" customWidth="1"/>
    <col min="3337" max="3337" width="25.5703125" style="170" customWidth="1"/>
    <col min="3338" max="3338" width="14.42578125" style="170" bestFit="1" customWidth="1"/>
    <col min="3339" max="3339" width="11.28515625" style="170" bestFit="1" customWidth="1"/>
    <col min="3340" max="3340" width="31.42578125" style="170" bestFit="1" customWidth="1"/>
    <col min="3341" max="3342" width="9.140625" style="170"/>
    <col min="3343" max="3343" width="15.7109375" style="170" bestFit="1" customWidth="1"/>
    <col min="3344" max="3584" width="9.140625" style="170"/>
    <col min="3585" max="3585" width="13.42578125" style="170" customWidth="1"/>
    <col min="3586" max="3586" width="47.42578125" style="170" customWidth="1"/>
    <col min="3587" max="3587" width="39" style="170" customWidth="1"/>
    <col min="3588" max="3588" width="39.7109375" style="170" customWidth="1"/>
    <col min="3589" max="3589" width="56" style="170" bestFit="1" customWidth="1"/>
    <col min="3590" max="3590" width="24.85546875" style="170" bestFit="1" customWidth="1"/>
    <col min="3591" max="3591" width="30.140625" style="170" customWidth="1"/>
    <col min="3592" max="3592" width="28.7109375" style="170" bestFit="1" customWidth="1"/>
    <col min="3593" max="3593" width="25.5703125" style="170" customWidth="1"/>
    <col min="3594" max="3594" width="14.42578125" style="170" bestFit="1" customWidth="1"/>
    <col min="3595" max="3595" width="11.28515625" style="170" bestFit="1" customWidth="1"/>
    <col min="3596" max="3596" width="31.42578125" style="170" bestFit="1" customWidth="1"/>
    <col min="3597" max="3598" width="9.140625" style="170"/>
    <col min="3599" max="3599" width="15.7109375" style="170" bestFit="1" customWidth="1"/>
    <col min="3600" max="3840" width="9.140625" style="170"/>
    <col min="3841" max="3841" width="13.42578125" style="170" customWidth="1"/>
    <col min="3842" max="3842" width="47.42578125" style="170" customWidth="1"/>
    <col min="3843" max="3843" width="39" style="170" customWidth="1"/>
    <col min="3844" max="3844" width="39.7109375" style="170" customWidth="1"/>
    <col min="3845" max="3845" width="56" style="170" bestFit="1" customWidth="1"/>
    <col min="3846" max="3846" width="24.85546875" style="170" bestFit="1" customWidth="1"/>
    <col min="3847" max="3847" width="30.140625" style="170" customWidth="1"/>
    <col min="3848" max="3848" width="28.7109375" style="170" bestFit="1" customWidth="1"/>
    <col min="3849" max="3849" width="25.5703125" style="170" customWidth="1"/>
    <col min="3850" max="3850" width="14.42578125" style="170" bestFit="1" customWidth="1"/>
    <col min="3851" max="3851" width="11.28515625" style="170" bestFit="1" customWidth="1"/>
    <col min="3852" max="3852" width="31.42578125" style="170" bestFit="1" customWidth="1"/>
    <col min="3853" max="3854" width="9.140625" style="170"/>
    <col min="3855" max="3855" width="15.7109375" style="170" bestFit="1" customWidth="1"/>
    <col min="3856" max="4096" width="9.140625" style="170"/>
    <col min="4097" max="4097" width="13.42578125" style="170" customWidth="1"/>
    <col min="4098" max="4098" width="47.42578125" style="170" customWidth="1"/>
    <col min="4099" max="4099" width="39" style="170" customWidth="1"/>
    <col min="4100" max="4100" width="39.7109375" style="170" customWidth="1"/>
    <col min="4101" max="4101" width="56" style="170" bestFit="1" customWidth="1"/>
    <col min="4102" max="4102" width="24.85546875" style="170" bestFit="1" customWidth="1"/>
    <col min="4103" max="4103" width="30.140625" style="170" customWidth="1"/>
    <col min="4104" max="4104" width="28.7109375" style="170" bestFit="1" customWidth="1"/>
    <col min="4105" max="4105" width="25.5703125" style="170" customWidth="1"/>
    <col min="4106" max="4106" width="14.42578125" style="170" bestFit="1" customWidth="1"/>
    <col min="4107" max="4107" width="11.28515625" style="170" bestFit="1" customWidth="1"/>
    <col min="4108" max="4108" width="31.42578125" style="170" bestFit="1" customWidth="1"/>
    <col min="4109" max="4110" width="9.140625" style="170"/>
    <col min="4111" max="4111" width="15.7109375" style="170" bestFit="1" customWidth="1"/>
    <col min="4112" max="4352" width="9.140625" style="170"/>
    <col min="4353" max="4353" width="13.42578125" style="170" customWidth="1"/>
    <col min="4354" max="4354" width="47.42578125" style="170" customWidth="1"/>
    <col min="4355" max="4355" width="39" style="170" customWidth="1"/>
    <col min="4356" max="4356" width="39.7109375" style="170" customWidth="1"/>
    <col min="4357" max="4357" width="56" style="170" bestFit="1" customWidth="1"/>
    <col min="4358" max="4358" width="24.85546875" style="170" bestFit="1" customWidth="1"/>
    <col min="4359" max="4359" width="30.140625" style="170" customWidth="1"/>
    <col min="4360" max="4360" width="28.7109375" style="170" bestFit="1" customWidth="1"/>
    <col min="4361" max="4361" width="25.5703125" style="170" customWidth="1"/>
    <col min="4362" max="4362" width="14.42578125" style="170" bestFit="1" customWidth="1"/>
    <col min="4363" max="4363" width="11.28515625" style="170" bestFit="1" customWidth="1"/>
    <col min="4364" max="4364" width="31.42578125" style="170" bestFit="1" customWidth="1"/>
    <col min="4365" max="4366" width="9.140625" style="170"/>
    <col min="4367" max="4367" width="15.7109375" style="170" bestFit="1" customWidth="1"/>
    <col min="4368" max="4608" width="9.140625" style="170"/>
    <col min="4609" max="4609" width="13.42578125" style="170" customWidth="1"/>
    <col min="4610" max="4610" width="47.42578125" style="170" customWidth="1"/>
    <col min="4611" max="4611" width="39" style="170" customWidth="1"/>
    <col min="4612" max="4612" width="39.7109375" style="170" customWidth="1"/>
    <col min="4613" max="4613" width="56" style="170" bestFit="1" customWidth="1"/>
    <col min="4614" max="4614" width="24.85546875" style="170" bestFit="1" customWidth="1"/>
    <col min="4615" max="4615" width="30.140625" style="170" customWidth="1"/>
    <col min="4616" max="4616" width="28.7109375" style="170" bestFit="1" customWidth="1"/>
    <col min="4617" max="4617" width="25.5703125" style="170" customWidth="1"/>
    <col min="4618" max="4618" width="14.42578125" style="170" bestFit="1" customWidth="1"/>
    <col min="4619" max="4619" width="11.28515625" style="170" bestFit="1" customWidth="1"/>
    <col min="4620" max="4620" width="31.42578125" style="170" bestFit="1" customWidth="1"/>
    <col min="4621" max="4622" width="9.140625" style="170"/>
    <col min="4623" max="4623" width="15.7109375" style="170" bestFit="1" customWidth="1"/>
    <col min="4624" max="4864" width="9.140625" style="170"/>
    <col min="4865" max="4865" width="13.42578125" style="170" customWidth="1"/>
    <col min="4866" max="4866" width="47.42578125" style="170" customWidth="1"/>
    <col min="4867" max="4867" width="39" style="170" customWidth="1"/>
    <col min="4868" max="4868" width="39.7109375" style="170" customWidth="1"/>
    <col min="4869" max="4869" width="56" style="170" bestFit="1" customWidth="1"/>
    <col min="4870" max="4870" width="24.85546875" style="170" bestFit="1" customWidth="1"/>
    <col min="4871" max="4871" width="30.140625" style="170" customWidth="1"/>
    <col min="4872" max="4872" width="28.7109375" style="170" bestFit="1" customWidth="1"/>
    <col min="4873" max="4873" width="25.5703125" style="170" customWidth="1"/>
    <col min="4874" max="4874" width="14.42578125" style="170" bestFit="1" customWidth="1"/>
    <col min="4875" max="4875" width="11.28515625" style="170" bestFit="1" customWidth="1"/>
    <col min="4876" max="4876" width="31.42578125" style="170" bestFit="1" customWidth="1"/>
    <col min="4877" max="4878" width="9.140625" style="170"/>
    <col min="4879" max="4879" width="15.7109375" style="170" bestFit="1" customWidth="1"/>
    <col min="4880" max="5120" width="9.140625" style="170"/>
    <col min="5121" max="5121" width="13.42578125" style="170" customWidth="1"/>
    <col min="5122" max="5122" width="47.42578125" style="170" customWidth="1"/>
    <col min="5123" max="5123" width="39" style="170" customWidth="1"/>
    <col min="5124" max="5124" width="39.7109375" style="170" customWidth="1"/>
    <col min="5125" max="5125" width="56" style="170" bestFit="1" customWidth="1"/>
    <col min="5126" max="5126" width="24.85546875" style="170" bestFit="1" customWidth="1"/>
    <col min="5127" max="5127" width="30.140625" style="170" customWidth="1"/>
    <col min="5128" max="5128" width="28.7109375" style="170" bestFit="1" customWidth="1"/>
    <col min="5129" max="5129" width="25.5703125" style="170" customWidth="1"/>
    <col min="5130" max="5130" width="14.42578125" style="170" bestFit="1" customWidth="1"/>
    <col min="5131" max="5131" width="11.28515625" style="170" bestFit="1" customWidth="1"/>
    <col min="5132" max="5132" width="31.42578125" style="170" bestFit="1" customWidth="1"/>
    <col min="5133" max="5134" width="9.140625" style="170"/>
    <col min="5135" max="5135" width="15.7109375" style="170" bestFit="1" customWidth="1"/>
    <col min="5136" max="5376" width="9.140625" style="170"/>
    <col min="5377" max="5377" width="13.42578125" style="170" customWidth="1"/>
    <col min="5378" max="5378" width="47.42578125" style="170" customWidth="1"/>
    <col min="5379" max="5379" width="39" style="170" customWidth="1"/>
    <col min="5380" max="5380" width="39.7109375" style="170" customWidth="1"/>
    <col min="5381" max="5381" width="56" style="170" bestFit="1" customWidth="1"/>
    <col min="5382" max="5382" width="24.85546875" style="170" bestFit="1" customWidth="1"/>
    <col min="5383" max="5383" width="30.140625" style="170" customWidth="1"/>
    <col min="5384" max="5384" width="28.7109375" style="170" bestFit="1" customWidth="1"/>
    <col min="5385" max="5385" width="25.5703125" style="170" customWidth="1"/>
    <col min="5386" max="5386" width="14.42578125" style="170" bestFit="1" customWidth="1"/>
    <col min="5387" max="5387" width="11.28515625" style="170" bestFit="1" customWidth="1"/>
    <col min="5388" max="5388" width="31.42578125" style="170" bestFit="1" customWidth="1"/>
    <col min="5389" max="5390" width="9.140625" style="170"/>
    <col min="5391" max="5391" width="15.7109375" style="170" bestFit="1" customWidth="1"/>
    <col min="5392" max="5632" width="9.140625" style="170"/>
    <col min="5633" max="5633" width="13.42578125" style="170" customWidth="1"/>
    <col min="5634" max="5634" width="47.42578125" style="170" customWidth="1"/>
    <col min="5635" max="5635" width="39" style="170" customWidth="1"/>
    <col min="5636" max="5636" width="39.7109375" style="170" customWidth="1"/>
    <col min="5637" max="5637" width="56" style="170" bestFit="1" customWidth="1"/>
    <col min="5638" max="5638" width="24.85546875" style="170" bestFit="1" customWidth="1"/>
    <col min="5639" max="5639" width="30.140625" style="170" customWidth="1"/>
    <col min="5640" max="5640" width="28.7109375" style="170" bestFit="1" customWidth="1"/>
    <col min="5641" max="5641" width="25.5703125" style="170" customWidth="1"/>
    <col min="5642" max="5642" width="14.42578125" style="170" bestFit="1" customWidth="1"/>
    <col min="5643" max="5643" width="11.28515625" style="170" bestFit="1" customWidth="1"/>
    <col min="5644" max="5644" width="31.42578125" style="170" bestFit="1" customWidth="1"/>
    <col min="5645" max="5646" width="9.140625" style="170"/>
    <col min="5647" max="5647" width="15.7109375" style="170" bestFit="1" customWidth="1"/>
    <col min="5648" max="5888" width="9.140625" style="170"/>
    <col min="5889" max="5889" width="13.42578125" style="170" customWidth="1"/>
    <col min="5890" max="5890" width="47.42578125" style="170" customWidth="1"/>
    <col min="5891" max="5891" width="39" style="170" customWidth="1"/>
    <col min="5892" max="5892" width="39.7109375" style="170" customWidth="1"/>
    <col min="5893" max="5893" width="56" style="170" bestFit="1" customWidth="1"/>
    <col min="5894" max="5894" width="24.85546875" style="170" bestFit="1" customWidth="1"/>
    <col min="5895" max="5895" width="30.140625" style="170" customWidth="1"/>
    <col min="5896" max="5896" width="28.7109375" style="170" bestFit="1" customWidth="1"/>
    <col min="5897" max="5897" width="25.5703125" style="170" customWidth="1"/>
    <col min="5898" max="5898" width="14.42578125" style="170" bestFit="1" customWidth="1"/>
    <col min="5899" max="5899" width="11.28515625" style="170" bestFit="1" customWidth="1"/>
    <col min="5900" max="5900" width="31.42578125" style="170" bestFit="1" customWidth="1"/>
    <col min="5901" max="5902" width="9.140625" style="170"/>
    <col min="5903" max="5903" width="15.7109375" style="170" bestFit="1" customWidth="1"/>
    <col min="5904" max="6144" width="9.140625" style="170"/>
    <col min="6145" max="6145" width="13.42578125" style="170" customWidth="1"/>
    <col min="6146" max="6146" width="47.42578125" style="170" customWidth="1"/>
    <col min="6147" max="6147" width="39" style="170" customWidth="1"/>
    <col min="6148" max="6148" width="39.7109375" style="170" customWidth="1"/>
    <col min="6149" max="6149" width="56" style="170" bestFit="1" customWidth="1"/>
    <col min="6150" max="6150" width="24.85546875" style="170" bestFit="1" customWidth="1"/>
    <col min="6151" max="6151" width="30.140625" style="170" customWidth="1"/>
    <col min="6152" max="6152" width="28.7109375" style="170" bestFit="1" customWidth="1"/>
    <col min="6153" max="6153" width="25.5703125" style="170" customWidth="1"/>
    <col min="6154" max="6154" width="14.42578125" style="170" bestFit="1" customWidth="1"/>
    <col min="6155" max="6155" width="11.28515625" style="170" bestFit="1" customWidth="1"/>
    <col min="6156" max="6156" width="31.42578125" style="170" bestFit="1" customWidth="1"/>
    <col min="6157" max="6158" width="9.140625" style="170"/>
    <col min="6159" max="6159" width="15.7109375" style="170" bestFit="1" customWidth="1"/>
    <col min="6160" max="6400" width="9.140625" style="170"/>
    <col min="6401" max="6401" width="13.42578125" style="170" customWidth="1"/>
    <col min="6402" max="6402" width="47.42578125" style="170" customWidth="1"/>
    <col min="6403" max="6403" width="39" style="170" customWidth="1"/>
    <col min="6404" max="6404" width="39.7109375" style="170" customWidth="1"/>
    <col min="6405" max="6405" width="56" style="170" bestFit="1" customWidth="1"/>
    <col min="6406" max="6406" width="24.85546875" style="170" bestFit="1" customWidth="1"/>
    <col min="6407" max="6407" width="30.140625" style="170" customWidth="1"/>
    <col min="6408" max="6408" width="28.7109375" style="170" bestFit="1" customWidth="1"/>
    <col min="6409" max="6409" width="25.5703125" style="170" customWidth="1"/>
    <col min="6410" max="6410" width="14.42578125" style="170" bestFit="1" customWidth="1"/>
    <col min="6411" max="6411" width="11.28515625" style="170" bestFit="1" customWidth="1"/>
    <col min="6412" max="6412" width="31.42578125" style="170" bestFit="1" customWidth="1"/>
    <col min="6413" max="6414" width="9.140625" style="170"/>
    <col min="6415" max="6415" width="15.7109375" style="170" bestFit="1" customWidth="1"/>
    <col min="6416" max="6656" width="9.140625" style="170"/>
    <col min="6657" max="6657" width="13.42578125" style="170" customWidth="1"/>
    <col min="6658" max="6658" width="47.42578125" style="170" customWidth="1"/>
    <col min="6659" max="6659" width="39" style="170" customWidth="1"/>
    <col min="6660" max="6660" width="39.7109375" style="170" customWidth="1"/>
    <col min="6661" max="6661" width="56" style="170" bestFit="1" customWidth="1"/>
    <col min="6662" max="6662" width="24.85546875" style="170" bestFit="1" customWidth="1"/>
    <col min="6663" max="6663" width="30.140625" style="170" customWidth="1"/>
    <col min="6664" max="6664" width="28.7109375" style="170" bestFit="1" customWidth="1"/>
    <col min="6665" max="6665" width="25.5703125" style="170" customWidth="1"/>
    <col min="6666" max="6666" width="14.42578125" style="170" bestFit="1" customWidth="1"/>
    <col min="6667" max="6667" width="11.28515625" style="170" bestFit="1" customWidth="1"/>
    <col min="6668" max="6668" width="31.42578125" style="170" bestFit="1" customWidth="1"/>
    <col min="6669" max="6670" width="9.140625" style="170"/>
    <col min="6671" max="6671" width="15.7109375" style="170" bestFit="1" customWidth="1"/>
    <col min="6672" max="6912" width="9.140625" style="170"/>
    <col min="6913" max="6913" width="13.42578125" style="170" customWidth="1"/>
    <col min="6914" max="6914" width="47.42578125" style="170" customWidth="1"/>
    <col min="6915" max="6915" width="39" style="170" customWidth="1"/>
    <col min="6916" max="6916" width="39.7109375" style="170" customWidth="1"/>
    <col min="6917" max="6917" width="56" style="170" bestFit="1" customWidth="1"/>
    <col min="6918" max="6918" width="24.85546875" style="170" bestFit="1" customWidth="1"/>
    <col min="6919" max="6919" width="30.140625" style="170" customWidth="1"/>
    <col min="6920" max="6920" width="28.7109375" style="170" bestFit="1" customWidth="1"/>
    <col min="6921" max="6921" width="25.5703125" style="170" customWidth="1"/>
    <col min="6922" max="6922" width="14.42578125" style="170" bestFit="1" customWidth="1"/>
    <col min="6923" max="6923" width="11.28515625" style="170" bestFit="1" customWidth="1"/>
    <col min="6924" max="6924" width="31.42578125" style="170" bestFit="1" customWidth="1"/>
    <col min="6925" max="6926" width="9.140625" style="170"/>
    <col min="6927" max="6927" width="15.7109375" style="170" bestFit="1" customWidth="1"/>
    <col min="6928" max="7168" width="9.140625" style="170"/>
    <col min="7169" max="7169" width="13.42578125" style="170" customWidth="1"/>
    <col min="7170" max="7170" width="47.42578125" style="170" customWidth="1"/>
    <col min="7171" max="7171" width="39" style="170" customWidth="1"/>
    <col min="7172" max="7172" width="39.7109375" style="170" customWidth="1"/>
    <col min="7173" max="7173" width="56" style="170" bestFit="1" customWidth="1"/>
    <col min="7174" max="7174" width="24.85546875" style="170" bestFit="1" customWidth="1"/>
    <col min="7175" max="7175" width="30.140625" style="170" customWidth="1"/>
    <col min="7176" max="7176" width="28.7109375" style="170" bestFit="1" customWidth="1"/>
    <col min="7177" max="7177" width="25.5703125" style="170" customWidth="1"/>
    <col min="7178" max="7178" width="14.42578125" style="170" bestFit="1" customWidth="1"/>
    <col min="7179" max="7179" width="11.28515625" style="170" bestFit="1" customWidth="1"/>
    <col min="7180" max="7180" width="31.42578125" style="170" bestFit="1" customWidth="1"/>
    <col min="7181" max="7182" width="9.140625" style="170"/>
    <col min="7183" max="7183" width="15.7109375" style="170" bestFit="1" customWidth="1"/>
    <col min="7184" max="7424" width="9.140625" style="170"/>
    <col min="7425" max="7425" width="13.42578125" style="170" customWidth="1"/>
    <col min="7426" max="7426" width="47.42578125" style="170" customWidth="1"/>
    <col min="7427" max="7427" width="39" style="170" customWidth="1"/>
    <col min="7428" max="7428" width="39.7109375" style="170" customWidth="1"/>
    <col min="7429" max="7429" width="56" style="170" bestFit="1" customWidth="1"/>
    <col min="7430" max="7430" width="24.85546875" style="170" bestFit="1" customWidth="1"/>
    <col min="7431" max="7431" width="30.140625" style="170" customWidth="1"/>
    <col min="7432" max="7432" width="28.7109375" style="170" bestFit="1" customWidth="1"/>
    <col min="7433" max="7433" width="25.5703125" style="170" customWidth="1"/>
    <col min="7434" max="7434" width="14.42578125" style="170" bestFit="1" customWidth="1"/>
    <col min="7435" max="7435" width="11.28515625" style="170" bestFit="1" customWidth="1"/>
    <col min="7436" max="7436" width="31.42578125" style="170" bestFit="1" customWidth="1"/>
    <col min="7437" max="7438" width="9.140625" style="170"/>
    <col min="7439" max="7439" width="15.7109375" style="170" bestFit="1" customWidth="1"/>
    <col min="7440" max="7680" width="9.140625" style="170"/>
    <col min="7681" max="7681" width="13.42578125" style="170" customWidth="1"/>
    <col min="7682" max="7682" width="47.42578125" style="170" customWidth="1"/>
    <col min="7683" max="7683" width="39" style="170" customWidth="1"/>
    <col min="7684" max="7684" width="39.7109375" style="170" customWidth="1"/>
    <col min="7685" max="7685" width="56" style="170" bestFit="1" customWidth="1"/>
    <col min="7686" max="7686" width="24.85546875" style="170" bestFit="1" customWidth="1"/>
    <col min="7687" max="7687" width="30.140625" style="170" customWidth="1"/>
    <col min="7688" max="7688" width="28.7109375" style="170" bestFit="1" customWidth="1"/>
    <col min="7689" max="7689" width="25.5703125" style="170" customWidth="1"/>
    <col min="7690" max="7690" width="14.42578125" style="170" bestFit="1" customWidth="1"/>
    <col min="7691" max="7691" width="11.28515625" style="170" bestFit="1" customWidth="1"/>
    <col min="7692" max="7692" width="31.42578125" style="170" bestFit="1" customWidth="1"/>
    <col min="7693" max="7694" width="9.140625" style="170"/>
    <col min="7695" max="7695" width="15.7109375" style="170" bestFit="1" customWidth="1"/>
    <col min="7696" max="7936" width="9.140625" style="170"/>
    <col min="7937" max="7937" width="13.42578125" style="170" customWidth="1"/>
    <col min="7938" max="7938" width="47.42578125" style="170" customWidth="1"/>
    <col min="7939" max="7939" width="39" style="170" customWidth="1"/>
    <col min="7940" max="7940" width="39.7109375" style="170" customWidth="1"/>
    <col min="7941" max="7941" width="56" style="170" bestFit="1" customWidth="1"/>
    <col min="7942" max="7942" width="24.85546875" style="170" bestFit="1" customWidth="1"/>
    <col min="7943" max="7943" width="30.140625" style="170" customWidth="1"/>
    <col min="7944" max="7944" width="28.7109375" style="170" bestFit="1" customWidth="1"/>
    <col min="7945" max="7945" width="25.5703125" style="170" customWidth="1"/>
    <col min="7946" max="7946" width="14.42578125" style="170" bestFit="1" customWidth="1"/>
    <col min="7947" max="7947" width="11.28515625" style="170" bestFit="1" customWidth="1"/>
    <col min="7948" max="7948" width="31.42578125" style="170" bestFit="1" customWidth="1"/>
    <col min="7949" max="7950" width="9.140625" style="170"/>
    <col min="7951" max="7951" width="15.7109375" style="170" bestFit="1" customWidth="1"/>
    <col min="7952" max="8192" width="9.140625" style="170"/>
    <col min="8193" max="8193" width="13.42578125" style="170" customWidth="1"/>
    <col min="8194" max="8194" width="47.42578125" style="170" customWidth="1"/>
    <col min="8195" max="8195" width="39" style="170" customWidth="1"/>
    <col min="8196" max="8196" width="39.7109375" style="170" customWidth="1"/>
    <col min="8197" max="8197" width="56" style="170" bestFit="1" customWidth="1"/>
    <col min="8198" max="8198" width="24.85546875" style="170" bestFit="1" customWidth="1"/>
    <col min="8199" max="8199" width="30.140625" style="170" customWidth="1"/>
    <col min="8200" max="8200" width="28.7109375" style="170" bestFit="1" customWidth="1"/>
    <col min="8201" max="8201" width="25.5703125" style="170" customWidth="1"/>
    <col min="8202" max="8202" width="14.42578125" style="170" bestFit="1" customWidth="1"/>
    <col min="8203" max="8203" width="11.28515625" style="170" bestFit="1" customWidth="1"/>
    <col min="8204" max="8204" width="31.42578125" style="170" bestFit="1" customWidth="1"/>
    <col min="8205" max="8206" width="9.140625" style="170"/>
    <col min="8207" max="8207" width="15.7109375" style="170" bestFit="1" customWidth="1"/>
    <col min="8208" max="8448" width="9.140625" style="170"/>
    <col min="8449" max="8449" width="13.42578125" style="170" customWidth="1"/>
    <col min="8450" max="8450" width="47.42578125" style="170" customWidth="1"/>
    <col min="8451" max="8451" width="39" style="170" customWidth="1"/>
    <col min="8452" max="8452" width="39.7109375" style="170" customWidth="1"/>
    <col min="8453" max="8453" width="56" style="170" bestFit="1" customWidth="1"/>
    <col min="8454" max="8454" width="24.85546875" style="170" bestFit="1" customWidth="1"/>
    <col min="8455" max="8455" width="30.140625" style="170" customWidth="1"/>
    <col min="8456" max="8456" width="28.7109375" style="170" bestFit="1" customWidth="1"/>
    <col min="8457" max="8457" width="25.5703125" style="170" customWidth="1"/>
    <col min="8458" max="8458" width="14.42578125" style="170" bestFit="1" customWidth="1"/>
    <col min="8459" max="8459" width="11.28515625" style="170" bestFit="1" customWidth="1"/>
    <col min="8460" max="8460" width="31.42578125" style="170" bestFit="1" customWidth="1"/>
    <col min="8461" max="8462" width="9.140625" style="170"/>
    <col min="8463" max="8463" width="15.7109375" style="170" bestFit="1" customWidth="1"/>
    <col min="8464" max="8704" width="9.140625" style="170"/>
    <col min="8705" max="8705" width="13.42578125" style="170" customWidth="1"/>
    <col min="8706" max="8706" width="47.42578125" style="170" customWidth="1"/>
    <col min="8707" max="8707" width="39" style="170" customWidth="1"/>
    <col min="8708" max="8708" width="39.7109375" style="170" customWidth="1"/>
    <col min="8709" max="8709" width="56" style="170" bestFit="1" customWidth="1"/>
    <col min="8710" max="8710" width="24.85546875" style="170" bestFit="1" customWidth="1"/>
    <col min="8711" max="8711" width="30.140625" style="170" customWidth="1"/>
    <col min="8712" max="8712" width="28.7109375" style="170" bestFit="1" customWidth="1"/>
    <col min="8713" max="8713" width="25.5703125" style="170" customWidth="1"/>
    <col min="8714" max="8714" width="14.42578125" style="170" bestFit="1" customWidth="1"/>
    <col min="8715" max="8715" width="11.28515625" style="170" bestFit="1" customWidth="1"/>
    <col min="8716" max="8716" width="31.42578125" style="170" bestFit="1" customWidth="1"/>
    <col min="8717" max="8718" width="9.140625" style="170"/>
    <col min="8719" max="8719" width="15.7109375" style="170" bestFit="1" customWidth="1"/>
    <col min="8720" max="8960" width="9.140625" style="170"/>
    <col min="8961" max="8961" width="13.42578125" style="170" customWidth="1"/>
    <col min="8962" max="8962" width="47.42578125" style="170" customWidth="1"/>
    <col min="8963" max="8963" width="39" style="170" customWidth="1"/>
    <col min="8964" max="8964" width="39.7109375" style="170" customWidth="1"/>
    <col min="8965" max="8965" width="56" style="170" bestFit="1" customWidth="1"/>
    <col min="8966" max="8966" width="24.85546875" style="170" bestFit="1" customWidth="1"/>
    <col min="8967" max="8967" width="30.140625" style="170" customWidth="1"/>
    <col min="8968" max="8968" width="28.7109375" style="170" bestFit="1" customWidth="1"/>
    <col min="8969" max="8969" width="25.5703125" style="170" customWidth="1"/>
    <col min="8970" max="8970" width="14.42578125" style="170" bestFit="1" customWidth="1"/>
    <col min="8971" max="8971" width="11.28515625" style="170" bestFit="1" customWidth="1"/>
    <col min="8972" max="8972" width="31.42578125" style="170" bestFit="1" customWidth="1"/>
    <col min="8973" max="8974" width="9.140625" style="170"/>
    <col min="8975" max="8975" width="15.7109375" style="170" bestFit="1" customWidth="1"/>
    <col min="8976" max="9216" width="9.140625" style="170"/>
    <col min="9217" max="9217" width="13.42578125" style="170" customWidth="1"/>
    <col min="9218" max="9218" width="47.42578125" style="170" customWidth="1"/>
    <col min="9219" max="9219" width="39" style="170" customWidth="1"/>
    <col min="9220" max="9220" width="39.7109375" style="170" customWidth="1"/>
    <col min="9221" max="9221" width="56" style="170" bestFit="1" customWidth="1"/>
    <col min="9222" max="9222" width="24.85546875" style="170" bestFit="1" customWidth="1"/>
    <col min="9223" max="9223" width="30.140625" style="170" customWidth="1"/>
    <col min="9224" max="9224" width="28.7109375" style="170" bestFit="1" customWidth="1"/>
    <col min="9225" max="9225" width="25.5703125" style="170" customWidth="1"/>
    <col min="9226" max="9226" width="14.42578125" style="170" bestFit="1" customWidth="1"/>
    <col min="9227" max="9227" width="11.28515625" style="170" bestFit="1" customWidth="1"/>
    <col min="9228" max="9228" width="31.42578125" style="170" bestFit="1" customWidth="1"/>
    <col min="9229" max="9230" width="9.140625" style="170"/>
    <col min="9231" max="9231" width="15.7109375" style="170" bestFit="1" customWidth="1"/>
    <col min="9232" max="9472" width="9.140625" style="170"/>
    <col min="9473" max="9473" width="13.42578125" style="170" customWidth="1"/>
    <col min="9474" max="9474" width="47.42578125" style="170" customWidth="1"/>
    <col min="9475" max="9475" width="39" style="170" customWidth="1"/>
    <col min="9476" max="9476" width="39.7109375" style="170" customWidth="1"/>
    <col min="9477" max="9477" width="56" style="170" bestFit="1" customWidth="1"/>
    <col min="9478" max="9478" width="24.85546875" style="170" bestFit="1" customWidth="1"/>
    <col min="9479" max="9479" width="30.140625" style="170" customWidth="1"/>
    <col min="9480" max="9480" width="28.7109375" style="170" bestFit="1" customWidth="1"/>
    <col min="9481" max="9481" width="25.5703125" style="170" customWidth="1"/>
    <col min="9482" max="9482" width="14.42578125" style="170" bestFit="1" customWidth="1"/>
    <col min="9483" max="9483" width="11.28515625" style="170" bestFit="1" customWidth="1"/>
    <col min="9484" max="9484" width="31.42578125" style="170" bestFit="1" customWidth="1"/>
    <col min="9485" max="9486" width="9.140625" style="170"/>
    <col min="9487" max="9487" width="15.7109375" style="170" bestFit="1" customWidth="1"/>
    <col min="9488" max="9728" width="9.140625" style="170"/>
    <col min="9729" max="9729" width="13.42578125" style="170" customWidth="1"/>
    <col min="9730" max="9730" width="47.42578125" style="170" customWidth="1"/>
    <col min="9731" max="9731" width="39" style="170" customWidth="1"/>
    <col min="9732" max="9732" width="39.7109375" style="170" customWidth="1"/>
    <col min="9733" max="9733" width="56" style="170" bestFit="1" customWidth="1"/>
    <col min="9734" max="9734" width="24.85546875" style="170" bestFit="1" customWidth="1"/>
    <col min="9735" max="9735" width="30.140625" style="170" customWidth="1"/>
    <col min="9736" max="9736" width="28.7109375" style="170" bestFit="1" customWidth="1"/>
    <col min="9737" max="9737" width="25.5703125" style="170" customWidth="1"/>
    <col min="9738" max="9738" width="14.42578125" style="170" bestFit="1" customWidth="1"/>
    <col min="9739" max="9739" width="11.28515625" style="170" bestFit="1" customWidth="1"/>
    <col min="9740" max="9740" width="31.42578125" style="170" bestFit="1" customWidth="1"/>
    <col min="9741" max="9742" width="9.140625" style="170"/>
    <col min="9743" max="9743" width="15.7109375" style="170" bestFit="1" customWidth="1"/>
    <col min="9744" max="9984" width="9.140625" style="170"/>
    <col min="9985" max="9985" width="13.42578125" style="170" customWidth="1"/>
    <col min="9986" max="9986" width="47.42578125" style="170" customWidth="1"/>
    <col min="9987" max="9987" width="39" style="170" customWidth="1"/>
    <col min="9988" max="9988" width="39.7109375" style="170" customWidth="1"/>
    <col min="9989" max="9989" width="56" style="170" bestFit="1" customWidth="1"/>
    <col min="9990" max="9990" width="24.85546875" style="170" bestFit="1" customWidth="1"/>
    <col min="9991" max="9991" width="30.140625" style="170" customWidth="1"/>
    <col min="9992" max="9992" width="28.7109375" style="170" bestFit="1" customWidth="1"/>
    <col min="9993" max="9993" width="25.5703125" style="170" customWidth="1"/>
    <col min="9994" max="9994" width="14.42578125" style="170" bestFit="1" customWidth="1"/>
    <col min="9995" max="9995" width="11.28515625" style="170" bestFit="1" customWidth="1"/>
    <col min="9996" max="9996" width="31.42578125" style="170" bestFit="1" customWidth="1"/>
    <col min="9997" max="9998" width="9.140625" style="170"/>
    <col min="9999" max="9999" width="15.7109375" style="170" bestFit="1" customWidth="1"/>
    <col min="10000" max="10240" width="9.140625" style="170"/>
    <col min="10241" max="10241" width="13.42578125" style="170" customWidth="1"/>
    <col min="10242" max="10242" width="47.42578125" style="170" customWidth="1"/>
    <col min="10243" max="10243" width="39" style="170" customWidth="1"/>
    <col min="10244" max="10244" width="39.7109375" style="170" customWidth="1"/>
    <col min="10245" max="10245" width="56" style="170" bestFit="1" customWidth="1"/>
    <col min="10246" max="10246" width="24.85546875" style="170" bestFit="1" customWidth="1"/>
    <col min="10247" max="10247" width="30.140625" style="170" customWidth="1"/>
    <col min="10248" max="10248" width="28.7109375" style="170" bestFit="1" customWidth="1"/>
    <col min="10249" max="10249" width="25.5703125" style="170" customWidth="1"/>
    <col min="10250" max="10250" width="14.42578125" style="170" bestFit="1" customWidth="1"/>
    <col min="10251" max="10251" width="11.28515625" style="170" bestFit="1" customWidth="1"/>
    <col min="10252" max="10252" width="31.42578125" style="170" bestFit="1" customWidth="1"/>
    <col min="10253" max="10254" width="9.140625" style="170"/>
    <col min="10255" max="10255" width="15.7109375" style="170" bestFit="1" customWidth="1"/>
    <col min="10256" max="10496" width="9.140625" style="170"/>
    <col min="10497" max="10497" width="13.42578125" style="170" customWidth="1"/>
    <col min="10498" max="10498" width="47.42578125" style="170" customWidth="1"/>
    <col min="10499" max="10499" width="39" style="170" customWidth="1"/>
    <col min="10500" max="10500" width="39.7109375" style="170" customWidth="1"/>
    <col min="10501" max="10501" width="56" style="170" bestFit="1" customWidth="1"/>
    <col min="10502" max="10502" width="24.85546875" style="170" bestFit="1" customWidth="1"/>
    <col min="10503" max="10503" width="30.140625" style="170" customWidth="1"/>
    <col min="10504" max="10504" width="28.7109375" style="170" bestFit="1" customWidth="1"/>
    <col min="10505" max="10505" width="25.5703125" style="170" customWidth="1"/>
    <col min="10506" max="10506" width="14.42578125" style="170" bestFit="1" customWidth="1"/>
    <col min="10507" max="10507" width="11.28515625" style="170" bestFit="1" customWidth="1"/>
    <col min="10508" max="10508" width="31.42578125" style="170" bestFit="1" customWidth="1"/>
    <col min="10509" max="10510" width="9.140625" style="170"/>
    <col min="10511" max="10511" width="15.7109375" style="170" bestFit="1" customWidth="1"/>
    <col min="10512" max="10752" width="9.140625" style="170"/>
    <col min="10753" max="10753" width="13.42578125" style="170" customWidth="1"/>
    <col min="10754" max="10754" width="47.42578125" style="170" customWidth="1"/>
    <col min="10755" max="10755" width="39" style="170" customWidth="1"/>
    <col min="10756" max="10756" width="39.7109375" style="170" customWidth="1"/>
    <col min="10757" max="10757" width="56" style="170" bestFit="1" customWidth="1"/>
    <col min="10758" max="10758" width="24.85546875" style="170" bestFit="1" customWidth="1"/>
    <col min="10759" max="10759" width="30.140625" style="170" customWidth="1"/>
    <col min="10760" max="10760" width="28.7109375" style="170" bestFit="1" customWidth="1"/>
    <col min="10761" max="10761" width="25.5703125" style="170" customWidth="1"/>
    <col min="10762" max="10762" width="14.42578125" style="170" bestFit="1" customWidth="1"/>
    <col min="10763" max="10763" width="11.28515625" style="170" bestFit="1" customWidth="1"/>
    <col min="10764" max="10764" width="31.42578125" style="170" bestFit="1" customWidth="1"/>
    <col min="10765" max="10766" width="9.140625" style="170"/>
    <col min="10767" max="10767" width="15.7109375" style="170" bestFit="1" customWidth="1"/>
    <col min="10768" max="11008" width="9.140625" style="170"/>
    <col min="11009" max="11009" width="13.42578125" style="170" customWidth="1"/>
    <col min="11010" max="11010" width="47.42578125" style="170" customWidth="1"/>
    <col min="11011" max="11011" width="39" style="170" customWidth="1"/>
    <col min="11012" max="11012" width="39.7109375" style="170" customWidth="1"/>
    <col min="11013" max="11013" width="56" style="170" bestFit="1" customWidth="1"/>
    <col min="11014" max="11014" width="24.85546875" style="170" bestFit="1" customWidth="1"/>
    <col min="11015" max="11015" width="30.140625" style="170" customWidth="1"/>
    <col min="11016" max="11016" width="28.7109375" style="170" bestFit="1" customWidth="1"/>
    <col min="11017" max="11017" width="25.5703125" style="170" customWidth="1"/>
    <col min="11018" max="11018" width="14.42578125" style="170" bestFit="1" customWidth="1"/>
    <col min="11019" max="11019" width="11.28515625" style="170" bestFit="1" customWidth="1"/>
    <col min="11020" max="11020" width="31.42578125" style="170" bestFit="1" customWidth="1"/>
    <col min="11021" max="11022" width="9.140625" style="170"/>
    <col min="11023" max="11023" width="15.7109375" style="170" bestFit="1" customWidth="1"/>
    <col min="11024" max="11264" width="9.140625" style="170"/>
    <col min="11265" max="11265" width="13.42578125" style="170" customWidth="1"/>
    <col min="11266" max="11266" width="47.42578125" style="170" customWidth="1"/>
    <col min="11267" max="11267" width="39" style="170" customWidth="1"/>
    <col min="11268" max="11268" width="39.7109375" style="170" customWidth="1"/>
    <col min="11269" max="11269" width="56" style="170" bestFit="1" customWidth="1"/>
    <col min="11270" max="11270" width="24.85546875" style="170" bestFit="1" customWidth="1"/>
    <col min="11271" max="11271" width="30.140625" style="170" customWidth="1"/>
    <col min="11272" max="11272" width="28.7109375" style="170" bestFit="1" customWidth="1"/>
    <col min="11273" max="11273" width="25.5703125" style="170" customWidth="1"/>
    <col min="11274" max="11274" width="14.42578125" style="170" bestFit="1" customWidth="1"/>
    <col min="11275" max="11275" width="11.28515625" style="170" bestFit="1" customWidth="1"/>
    <col min="11276" max="11276" width="31.42578125" style="170" bestFit="1" customWidth="1"/>
    <col min="11277" max="11278" width="9.140625" style="170"/>
    <col min="11279" max="11279" width="15.7109375" style="170" bestFit="1" customWidth="1"/>
    <col min="11280" max="11520" width="9.140625" style="170"/>
    <col min="11521" max="11521" width="13.42578125" style="170" customWidth="1"/>
    <col min="11522" max="11522" width="47.42578125" style="170" customWidth="1"/>
    <col min="11523" max="11523" width="39" style="170" customWidth="1"/>
    <col min="11524" max="11524" width="39.7109375" style="170" customWidth="1"/>
    <col min="11525" max="11525" width="56" style="170" bestFit="1" customWidth="1"/>
    <col min="11526" max="11526" width="24.85546875" style="170" bestFit="1" customWidth="1"/>
    <col min="11527" max="11527" width="30.140625" style="170" customWidth="1"/>
    <col min="11528" max="11528" width="28.7109375" style="170" bestFit="1" customWidth="1"/>
    <col min="11529" max="11529" width="25.5703125" style="170" customWidth="1"/>
    <col min="11530" max="11530" width="14.42578125" style="170" bestFit="1" customWidth="1"/>
    <col min="11531" max="11531" width="11.28515625" style="170" bestFit="1" customWidth="1"/>
    <col min="11532" max="11532" width="31.42578125" style="170" bestFit="1" customWidth="1"/>
    <col min="11533" max="11534" width="9.140625" style="170"/>
    <col min="11535" max="11535" width="15.7109375" style="170" bestFit="1" customWidth="1"/>
    <col min="11536" max="11776" width="9.140625" style="170"/>
    <col min="11777" max="11777" width="13.42578125" style="170" customWidth="1"/>
    <col min="11778" max="11778" width="47.42578125" style="170" customWidth="1"/>
    <col min="11779" max="11779" width="39" style="170" customWidth="1"/>
    <col min="11780" max="11780" width="39.7109375" style="170" customWidth="1"/>
    <col min="11781" max="11781" width="56" style="170" bestFit="1" customWidth="1"/>
    <col min="11782" max="11782" width="24.85546875" style="170" bestFit="1" customWidth="1"/>
    <col min="11783" max="11783" width="30.140625" style="170" customWidth="1"/>
    <col min="11784" max="11784" width="28.7109375" style="170" bestFit="1" customWidth="1"/>
    <col min="11785" max="11785" width="25.5703125" style="170" customWidth="1"/>
    <col min="11786" max="11786" width="14.42578125" style="170" bestFit="1" customWidth="1"/>
    <col min="11787" max="11787" width="11.28515625" style="170" bestFit="1" customWidth="1"/>
    <col min="11788" max="11788" width="31.42578125" style="170" bestFit="1" customWidth="1"/>
    <col min="11789" max="11790" width="9.140625" style="170"/>
    <col min="11791" max="11791" width="15.7109375" style="170" bestFit="1" customWidth="1"/>
    <col min="11792" max="12032" width="9.140625" style="170"/>
    <col min="12033" max="12033" width="13.42578125" style="170" customWidth="1"/>
    <col min="12034" max="12034" width="47.42578125" style="170" customWidth="1"/>
    <col min="12035" max="12035" width="39" style="170" customWidth="1"/>
    <col min="12036" max="12036" width="39.7109375" style="170" customWidth="1"/>
    <col min="12037" max="12037" width="56" style="170" bestFit="1" customWidth="1"/>
    <col min="12038" max="12038" width="24.85546875" style="170" bestFit="1" customWidth="1"/>
    <col min="12039" max="12039" width="30.140625" style="170" customWidth="1"/>
    <col min="12040" max="12040" width="28.7109375" style="170" bestFit="1" customWidth="1"/>
    <col min="12041" max="12041" width="25.5703125" style="170" customWidth="1"/>
    <col min="12042" max="12042" width="14.42578125" style="170" bestFit="1" customWidth="1"/>
    <col min="12043" max="12043" width="11.28515625" style="170" bestFit="1" customWidth="1"/>
    <col min="12044" max="12044" width="31.42578125" style="170" bestFit="1" customWidth="1"/>
    <col min="12045" max="12046" width="9.140625" style="170"/>
    <col min="12047" max="12047" width="15.7109375" style="170" bestFit="1" customWidth="1"/>
    <col min="12048" max="12288" width="9.140625" style="170"/>
    <col min="12289" max="12289" width="13.42578125" style="170" customWidth="1"/>
    <col min="12290" max="12290" width="47.42578125" style="170" customWidth="1"/>
    <col min="12291" max="12291" width="39" style="170" customWidth="1"/>
    <col min="12292" max="12292" width="39.7109375" style="170" customWidth="1"/>
    <col min="12293" max="12293" width="56" style="170" bestFit="1" customWidth="1"/>
    <col min="12294" max="12294" width="24.85546875" style="170" bestFit="1" customWidth="1"/>
    <col min="12295" max="12295" width="30.140625" style="170" customWidth="1"/>
    <col min="12296" max="12296" width="28.7109375" style="170" bestFit="1" customWidth="1"/>
    <col min="12297" max="12297" width="25.5703125" style="170" customWidth="1"/>
    <col min="12298" max="12298" width="14.42578125" style="170" bestFit="1" customWidth="1"/>
    <col min="12299" max="12299" width="11.28515625" style="170" bestFit="1" customWidth="1"/>
    <col min="12300" max="12300" width="31.42578125" style="170" bestFit="1" customWidth="1"/>
    <col min="12301" max="12302" width="9.140625" style="170"/>
    <col min="12303" max="12303" width="15.7109375" style="170" bestFit="1" customWidth="1"/>
    <col min="12304" max="12544" width="9.140625" style="170"/>
    <col min="12545" max="12545" width="13.42578125" style="170" customWidth="1"/>
    <col min="12546" max="12546" width="47.42578125" style="170" customWidth="1"/>
    <col min="12547" max="12547" width="39" style="170" customWidth="1"/>
    <col min="12548" max="12548" width="39.7109375" style="170" customWidth="1"/>
    <col min="12549" max="12549" width="56" style="170" bestFit="1" customWidth="1"/>
    <col min="12550" max="12550" width="24.85546875" style="170" bestFit="1" customWidth="1"/>
    <col min="12551" max="12551" width="30.140625" style="170" customWidth="1"/>
    <col min="12552" max="12552" width="28.7109375" style="170" bestFit="1" customWidth="1"/>
    <col min="12553" max="12553" width="25.5703125" style="170" customWidth="1"/>
    <col min="12554" max="12554" width="14.42578125" style="170" bestFit="1" customWidth="1"/>
    <col min="12555" max="12555" width="11.28515625" style="170" bestFit="1" customWidth="1"/>
    <col min="12556" max="12556" width="31.42578125" style="170" bestFit="1" customWidth="1"/>
    <col min="12557" max="12558" width="9.140625" style="170"/>
    <col min="12559" max="12559" width="15.7109375" style="170" bestFit="1" customWidth="1"/>
    <col min="12560" max="12800" width="9.140625" style="170"/>
    <col min="12801" max="12801" width="13.42578125" style="170" customWidth="1"/>
    <col min="12802" max="12802" width="47.42578125" style="170" customWidth="1"/>
    <col min="12803" max="12803" width="39" style="170" customWidth="1"/>
    <col min="12804" max="12804" width="39.7109375" style="170" customWidth="1"/>
    <col min="12805" max="12805" width="56" style="170" bestFit="1" customWidth="1"/>
    <col min="12806" max="12806" width="24.85546875" style="170" bestFit="1" customWidth="1"/>
    <col min="12807" max="12807" width="30.140625" style="170" customWidth="1"/>
    <col min="12808" max="12808" width="28.7109375" style="170" bestFit="1" customWidth="1"/>
    <col min="12809" max="12809" width="25.5703125" style="170" customWidth="1"/>
    <col min="12810" max="12810" width="14.42578125" style="170" bestFit="1" customWidth="1"/>
    <col min="12811" max="12811" width="11.28515625" style="170" bestFit="1" customWidth="1"/>
    <col min="12812" max="12812" width="31.42578125" style="170" bestFit="1" customWidth="1"/>
    <col min="12813" max="12814" width="9.140625" style="170"/>
    <col min="12815" max="12815" width="15.7109375" style="170" bestFit="1" customWidth="1"/>
    <col min="12816" max="13056" width="9.140625" style="170"/>
    <col min="13057" max="13057" width="13.42578125" style="170" customWidth="1"/>
    <col min="13058" max="13058" width="47.42578125" style="170" customWidth="1"/>
    <col min="13059" max="13059" width="39" style="170" customWidth="1"/>
    <col min="13060" max="13060" width="39.7109375" style="170" customWidth="1"/>
    <col min="13061" max="13061" width="56" style="170" bestFit="1" customWidth="1"/>
    <col min="13062" max="13062" width="24.85546875" style="170" bestFit="1" customWidth="1"/>
    <col min="13063" max="13063" width="30.140625" style="170" customWidth="1"/>
    <col min="13064" max="13064" width="28.7109375" style="170" bestFit="1" customWidth="1"/>
    <col min="13065" max="13065" width="25.5703125" style="170" customWidth="1"/>
    <col min="13066" max="13066" width="14.42578125" style="170" bestFit="1" customWidth="1"/>
    <col min="13067" max="13067" width="11.28515625" style="170" bestFit="1" customWidth="1"/>
    <col min="13068" max="13068" width="31.42578125" style="170" bestFit="1" customWidth="1"/>
    <col min="13069" max="13070" width="9.140625" style="170"/>
    <col min="13071" max="13071" width="15.7109375" style="170" bestFit="1" customWidth="1"/>
    <col min="13072" max="13312" width="9.140625" style="170"/>
    <col min="13313" max="13313" width="13.42578125" style="170" customWidth="1"/>
    <col min="13314" max="13314" width="47.42578125" style="170" customWidth="1"/>
    <col min="13315" max="13315" width="39" style="170" customWidth="1"/>
    <col min="13316" max="13316" width="39.7109375" style="170" customWidth="1"/>
    <col min="13317" max="13317" width="56" style="170" bestFit="1" customWidth="1"/>
    <col min="13318" max="13318" width="24.85546875" style="170" bestFit="1" customWidth="1"/>
    <col min="13319" max="13319" width="30.140625" style="170" customWidth="1"/>
    <col min="13320" max="13320" width="28.7109375" style="170" bestFit="1" customWidth="1"/>
    <col min="13321" max="13321" width="25.5703125" style="170" customWidth="1"/>
    <col min="13322" max="13322" width="14.42578125" style="170" bestFit="1" customWidth="1"/>
    <col min="13323" max="13323" width="11.28515625" style="170" bestFit="1" customWidth="1"/>
    <col min="13324" max="13324" width="31.42578125" style="170" bestFit="1" customWidth="1"/>
    <col min="13325" max="13326" width="9.140625" style="170"/>
    <col min="13327" max="13327" width="15.7109375" style="170" bestFit="1" customWidth="1"/>
    <col min="13328" max="13568" width="9.140625" style="170"/>
    <col min="13569" max="13569" width="13.42578125" style="170" customWidth="1"/>
    <col min="13570" max="13570" width="47.42578125" style="170" customWidth="1"/>
    <col min="13571" max="13571" width="39" style="170" customWidth="1"/>
    <col min="13572" max="13572" width="39.7109375" style="170" customWidth="1"/>
    <col min="13573" max="13573" width="56" style="170" bestFit="1" customWidth="1"/>
    <col min="13574" max="13574" width="24.85546875" style="170" bestFit="1" customWidth="1"/>
    <col min="13575" max="13575" width="30.140625" style="170" customWidth="1"/>
    <col min="13576" max="13576" width="28.7109375" style="170" bestFit="1" customWidth="1"/>
    <col min="13577" max="13577" width="25.5703125" style="170" customWidth="1"/>
    <col min="13578" max="13578" width="14.42578125" style="170" bestFit="1" customWidth="1"/>
    <col min="13579" max="13579" width="11.28515625" style="170" bestFit="1" customWidth="1"/>
    <col min="13580" max="13580" width="31.42578125" style="170" bestFit="1" customWidth="1"/>
    <col min="13581" max="13582" width="9.140625" style="170"/>
    <col min="13583" max="13583" width="15.7109375" style="170" bestFit="1" customWidth="1"/>
    <col min="13584" max="13824" width="9.140625" style="170"/>
    <col min="13825" max="13825" width="13.42578125" style="170" customWidth="1"/>
    <col min="13826" max="13826" width="47.42578125" style="170" customWidth="1"/>
    <col min="13827" max="13827" width="39" style="170" customWidth="1"/>
    <col min="13828" max="13828" width="39.7109375" style="170" customWidth="1"/>
    <col min="13829" max="13829" width="56" style="170" bestFit="1" customWidth="1"/>
    <col min="13830" max="13830" width="24.85546875" style="170" bestFit="1" customWidth="1"/>
    <col min="13831" max="13831" width="30.140625" style="170" customWidth="1"/>
    <col min="13832" max="13832" width="28.7109375" style="170" bestFit="1" customWidth="1"/>
    <col min="13833" max="13833" width="25.5703125" style="170" customWidth="1"/>
    <col min="13834" max="13834" width="14.42578125" style="170" bestFit="1" customWidth="1"/>
    <col min="13835" max="13835" width="11.28515625" style="170" bestFit="1" customWidth="1"/>
    <col min="13836" max="13836" width="31.42578125" style="170" bestFit="1" customWidth="1"/>
    <col min="13837" max="13838" width="9.140625" style="170"/>
    <col min="13839" max="13839" width="15.7109375" style="170" bestFit="1" customWidth="1"/>
    <col min="13840" max="14080" width="9.140625" style="170"/>
    <col min="14081" max="14081" width="13.42578125" style="170" customWidth="1"/>
    <col min="14082" max="14082" width="47.42578125" style="170" customWidth="1"/>
    <col min="14083" max="14083" width="39" style="170" customWidth="1"/>
    <col min="14084" max="14084" width="39.7109375" style="170" customWidth="1"/>
    <col min="14085" max="14085" width="56" style="170" bestFit="1" customWidth="1"/>
    <col min="14086" max="14086" width="24.85546875" style="170" bestFit="1" customWidth="1"/>
    <col min="14087" max="14087" width="30.140625" style="170" customWidth="1"/>
    <col min="14088" max="14088" width="28.7109375" style="170" bestFit="1" customWidth="1"/>
    <col min="14089" max="14089" width="25.5703125" style="170" customWidth="1"/>
    <col min="14090" max="14090" width="14.42578125" style="170" bestFit="1" customWidth="1"/>
    <col min="14091" max="14091" width="11.28515625" style="170" bestFit="1" customWidth="1"/>
    <col min="14092" max="14092" width="31.42578125" style="170" bestFit="1" customWidth="1"/>
    <col min="14093" max="14094" width="9.140625" style="170"/>
    <col min="14095" max="14095" width="15.7109375" style="170" bestFit="1" customWidth="1"/>
    <col min="14096" max="14336" width="9.140625" style="170"/>
    <col min="14337" max="14337" width="13.42578125" style="170" customWidth="1"/>
    <col min="14338" max="14338" width="47.42578125" style="170" customWidth="1"/>
    <col min="14339" max="14339" width="39" style="170" customWidth="1"/>
    <col min="14340" max="14340" width="39.7109375" style="170" customWidth="1"/>
    <col min="14341" max="14341" width="56" style="170" bestFit="1" customWidth="1"/>
    <col min="14342" max="14342" width="24.85546875" style="170" bestFit="1" customWidth="1"/>
    <col min="14343" max="14343" width="30.140625" style="170" customWidth="1"/>
    <col min="14344" max="14344" width="28.7109375" style="170" bestFit="1" customWidth="1"/>
    <col min="14345" max="14345" width="25.5703125" style="170" customWidth="1"/>
    <col min="14346" max="14346" width="14.42578125" style="170" bestFit="1" customWidth="1"/>
    <col min="14347" max="14347" width="11.28515625" style="170" bestFit="1" customWidth="1"/>
    <col min="14348" max="14348" width="31.42578125" style="170" bestFit="1" customWidth="1"/>
    <col min="14349" max="14350" width="9.140625" style="170"/>
    <col min="14351" max="14351" width="15.7109375" style="170" bestFit="1" customWidth="1"/>
    <col min="14352" max="14592" width="9.140625" style="170"/>
    <col min="14593" max="14593" width="13.42578125" style="170" customWidth="1"/>
    <col min="14594" max="14594" width="47.42578125" style="170" customWidth="1"/>
    <col min="14595" max="14595" width="39" style="170" customWidth="1"/>
    <col min="14596" max="14596" width="39.7109375" style="170" customWidth="1"/>
    <col min="14597" max="14597" width="56" style="170" bestFit="1" customWidth="1"/>
    <col min="14598" max="14598" width="24.85546875" style="170" bestFit="1" customWidth="1"/>
    <col min="14599" max="14599" width="30.140625" style="170" customWidth="1"/>
    <col min="14600" max="14600" width="28.7109375" style="170" bestFit="1" customWidth="1"/>
    <col min="14601" max="14601" width="25.5703125" style="170" customWidth="1"/>
    <col min="14602" max="14602" width="14.42578125" style="170" bestFit="1" customWidth="1"/>
    <col min="14603" max="14603" width="11.28515625" style="170" bestFit="1" customWidth="1"/>
    <col min="14604" max="14604" width="31.42578125" style="170" bestFit="1" customWidth="1"/>
    <col min="14605" max="14606" width="9.140625" style="170"/>
    <col min="14607" max="14607" width="15.7109375" style="170" bestFit="1" customWidth="1"/>
    <col min="14608" max="14848" width="9.140625" style="170"/>
    <col min="14849" max="14849" width="13.42578125" style="170" customWidth="1"/>
    <col min="14850" max="14850" width="47.42578125" style="170" customWidth="1"/>
    <col min="14851" max="14851" width="39" style="170" customWidth="1"/>
    <col min="14852" max="14852" width="39.7109375" style="170" customWidth="1"/>
    <col min="14853" max="14853" width="56" style="170" bestFit="1" customWidth="1"/>
    <col min="14854" max="14854" width="24.85546875" style="170" bestFit="1" customWidth="1"/>
    <col min="14855" max="14855" width="30.140625" style="170" customWidth="1"/>
    <col min="14856" max="14856" width="28.7109375" style="170" bestFit="1" customWidth="1"/>
    <col min="14857" max="14857" width="25.5703125" style="170" customWidth="1"/>
    <col min="14858" max="14858" width="14.42578125" style="170" bestFit="1" customWidth="1"/>
    <col min="14859" max="14859" width="11.28515625" style="170" bestFit="1" customWidth="1"/>
    <col min="14860" max="14860" width="31.42578125" style="170" bestFit="1" customWidth="1"/>
    <col min="14861" max="14862" width="9.140625" style="170"/>
    <col min="14863" max="14863" width="15.7109375" style="170" bestFit="1" customWidth="1"/>
    <col min="14864" max="15104" width="9.140625" style="170"/>
    <col min="15105" max="15105" width="13.42578125" style="170" customWidth="1"/>
    <col min="15106" max="15106" width="47.42578125" style="170" customWidth="1"/>
    <col min="15107" max="15107" width="39" style="170" customWidth="1"/>
    <col min="15108" max="15108" width="39.7109375" style="170" customWidth="1"/>
    <col min="15109" max="15109" width="56" style="170" bestFit="1" customWidth="1"/>
    <col min="15110" max="15110" width="24.85546875" style="170" bestFit="1" customWidth="1"/>
    <col min="15111" max="15111" width="30.140625" style="170" customWidth="1"/>
    <col min="15112" max="15112" width="28.7109375" style="170" bestFit="1" customWidth="1"/>
    <col min="15113" max="15113" width="25.5703125" style="170" customWidth="1"/>
    <col min="15114" max="15114" width="14.42578125" style="170" bestFit="1" customWidth="1"/>
    <col min="15115" max="15115" width="11.28515625" style="170" bestFit="1" customWidth="1"/>
    <col min="15116" max="15116" width="31.42578125" style="170" bestFit="1" customWidth="1"/>
    <col min="15117" max="15118" width="9.140625" style="170"/>
    <col min="15119" max="15119" width="15.7109375" style="170" bestFit="1" customWidth="1"/>
    <col min="15120" max="15360" width="9.140625" style="170"/>
    <col min="15361" max="15361" width="13.42578125" style="170" customWidth="1"/>
    <col min="15362" max="15362" width="47.42578125" style="170" customWidth="1"/>
    <col min="15363" max="15363" width="39" style="170" customWidth="1"/>
    <col min="15364" max="15364" width="39.7109375" style="170" customWidth="1"/>
    <col min="15365" max="15365" width="56" style="170" bestFit="1" customWidth="1"/>
    <col min="15366" max="15366" width="24.85546875" style="170" bestFit="1" customWidth="1"/>
    <col min="15367" max="15367" width="30.140625" style="170" customWidth="1"/>
    <col min="15368" max="15368" width="28.7109375" style="170" bestFit="1" customWidth="1"/>
    <col min="15369" max="15369" width="25.5703125" style="170" customWidth="1"/>
    <col min="15370" max="15370" width="14.42578125" style="170" bestFit="1" customWidth="1"/>
    <col min="15371" max="15371" width="11.28515625" style="170" bestFit="1" customWidth="1"/>
    <col min="15372" max="15372" width="31.42578125" style="170" bestFit="1" customWidth="1"/>
    <col min="15373" max="15374" width="9.140625" style="170"/>
    <col min="15375" max="15375" width="15.7109375" style="170" bestFit="1" customWidth="1"/>
    <col min="15376" max="15616" width="9.140625" style="170"/>
    <col min="15617" max="15617" width="13.42578125" style="170" customWidth="1"/>
    <col min="15618" max="15618" width="47.42578125" style="170" customWidth="1"/>
    <col min="15619" max="15619" width="39" style="170" customWidth="1"/>
    <col min="15620" max="15620" width="39.7109375" style="170" customWidth="1"/>
    <col min="15621" max="15621" width="56" style="170" bestFit="1" customWidth="1"/>
    <col min="15622" max="15622" width="24.85546875" style="170" bestFit="1" customWidth="1"/>
    <col min="15623" max="15623" width="30.140625" style="170" customWidth="1"/>
    <col min="15624" max="15624" width="28.7109375" style="170" bestFit="1" customWidth="1"/>
    <col min="15625" max="15625" width="25.5703125" style="170" customWidth="1"/>
    <col min="15626" max="15626" width="14.42578125" style="170" bestFit="1" customWidth="1"/>
    <col min="15627" max="15627" width="11.28515625" style="170" bestFit="1" customWidth="1"/>
    <col min="15628" max="15628" width="31.42578125" style="170" bestFit="1" customWidth="1"/>
    <col min="15629" max="15630" width="9.140625" style="170"/>
    <col min="15631" max="15631" width="15.7109375" style="170" bestFit="1" customWidth="1"/>
    <col min="15632" max="15872" width="9.140625" style="170"/>
    <col min="15873" max="15873" width="13.42578125" style="170" customWidth="1"/>
    <col min="15874" max="15874" width="47.42578125" style="170" customWidth="1"/>
    <col min="15875" max="15875" width="39" style="170" customWidth="1"/>
    <col min="15876" max="15876" width="39.7109375" style="170" customWidth="1"/>
    <col min="15877" max="15877" width="56" style="170" bestFit="1" customWidth="1"/>
    <col min="15878" max="15878" width="24.85546875" style="170" bestFit="1" customWidth="1"/>
    <col min="15879" max="15879" width="30.140625" style="170" customWidth="1"/>
    <col min="15880" max="15880" width="28.7109375" style="170" bestFit="1" customWidth="1"/>
    <col min="15881" max="15881" width="25.5703125" style="170" customWidth="1"/>
    <col min="15882" max="15882" width="14.42578125" style="170" bestFit="1" customWidth="1"/>
    <col min="15883" max="15883" width="11.28515625" style="170" bestFit="1" customWidth="1"/>
    <col min="15884" max="15884" width="31.42578125" style="170" bestFit="1" customWidth="1"/>
    <col min="15885" max="15886" width="9.140625" style="170"/>
    <col min="15887" max="15887" width="15.7109375" style="170" bestFit="1" customWidth="1"/>
    <col min="15888" max="16128" width="9.140625" style="170"/>
    <col min="16129" max="16129" width="13.42578125" style="170" customWidth="1"/>
    <col min="16130" max="16130" width="47.42578125" style="170" customWidth="1"/>
    <col min="16131" max="16131" width="39" style="170" customWidth="1"/>
    <col min="16132" max="16132" width="39.7109375" style="170" customWidth="1"/>
    <col min="16133" max="16133" width="56" style="170" bestFit="1" customWidth="1"/>
    <col min="16134" max="16134" width="24.85546875" style="170" bestFit="1" customWidth="1"/>
    <col min="16135" max="16135" width="30.140625" style="170" customWidth="1"/>
    <col min="16136" max="16136" width="28.7109375" style="170" bestFit="1" customWidth="1"/>
    <col min="16137" max="16137" width="25.5703125" style="170" customWidth="1"/>
    <col min="16138" max="16138" width="14.42578125" style="170" bestFit="1" customWidth="1"/>
    <col min="16139" max="16139" width="11.28515625" style="170" bestFit="1" customWidth="1"/>
    <col min="16140" max="16140" width="31.42578125" style="170" bestFit="1" customWidth="1"/>
    <col min="16141" max="16142" width="9.140625" style="170"/>
    <col min="16143" max="16143" width="15.7109375" style="170" bestFit="1" customWidth="1"/>
    <col min="16144" max="16384" width="9.140625" style="170"/>
  </cols>
  <sheetData>
    <row r="1" spans="1:8" x14ac:dyDescent="0.25">
      <c r="A1" s="155" t="s">
        <v>0</v>
      </c>
    </row>
    <row r="2" spans="1:8" x14ac:dyDescent="0.25">
      <c r="A2" s="420" t="s">
        <v>272</v>
      </c>
    </row>
    <row r="3" spans="1:8" x14ac:dyDescent="0.25">
      <c r="A3" s="420" t="s">
        <v>273</v>
      </c>
      <c r="B3" s="421"/>
    </row>
    <row r="4" spans="1:8" x14ac:dyDescent="0.25">
      <c r="A4" s="420"/>
      <c r="B4" s="155"/>
      <c r="C4" s="422"/>
      <c r="D4" s="420"/>
      <c r="E4" s="155"/>
      <c r="F4" s="155"/>
    </row>
    <row r="5" spans="1:8" x14ac:dyDescent="0.25">
      <c r="A5" s="420" t="s">
        <v>274</v>
      </c>
    </row>
    <row r="6" spans="1:8" ht="16.5" thickBot="1" x14ac:dyDescent="0.3">
      <c r="B6" s="423" t="s">
        <v>275</v>
      </c>
    </row>
    <row r="7" spans="1:8" ht="61.5" customHeight="1" x14ac:dyDescent="0.25">
      <c r="A7" s="424" t="s">
        <v>4</v>
      </c>
      <c r="B7" s="425" t="s">
        <v>5</v>
      </c>
      <c r="C7" s="426" t="s">
        <v>6</v>
      </c>
      <c r="D7" s="427" t="s">
        <v>7</v>
      </c>
      <c r="E7" s="425" t="s">
        <v>8</v>
      </c>
      <c r="F7" s="425" t="s">
        <v>9</v>
      </c>
      <c r="G7" s="425" t="s">
        <v>10</v>
      </c>
      <c r="H7" s="428" t="s">
        <v>276</v>
      </c>
    </row>
    <row r="8" spans="1:8" ht="17.25" customHeight="1" x14ac:dyDescent="0.25">
      <c r="A8" s="429"/>
      <c r="B8" s="430"/>
      <c r="C8" s="431"/>
      <c r="D8" s="432"/>
      <c r="E8" s="433"/>
      <c r="F8" s="430" t="s">
        <v>13</v>
      </c>
      <c r="G8" s="430" t="s">
        <v>14</v>
      </c>
      <c r="H8" s="434" t="s">
        <v>15</v>
      </c>
    </row>
    <row r="9" spans="1:8" x14ac:dyDescent="0.25">
      <c r="A9" s="435">
        <v>1</v>
      </c>
      <c r="B9" s="436" t="s">
        <v>277</v>
      </c>
      <c r="C9" s="437">
        <v>5765</v>
      </c>
      <c r="D9" s="438">
        <v>44685</v>
      </c>
      <c r="E9" s="439" t="s">
        <v>278</v>
      </c>
      <c r="F9" s="440">
        <v>375000</v>
      </c>
      <c r="G9" s="441"/>
      <c r="H9" s="442">
        <f t="shared" ref="H9:H31" si="0">+F9-G9</f>
        <v>375000</v>
      </c>
    </row>
    <row r="10" spans="1:8" ht="31.5" x14ac:dyDescent="0.25">
      <c r="A10" s="435">
        <f>+A9+1</f>
        <v>2</v>
      </c>
      <c r="B10" s="436" t="s">
        <v>279</v>
      </c>
      <c r="C10" s="437" t="s">
        <v>280</v>
      </c>
      <c r="D10" s="438">
        <v>44695</v>
      </c>
      <c r="E10" s="439" t="s">
        <v>281</v>
      </c>
      <c r="F10" s="440">
        <v>385700</v>
      </c>
      <c r="G10" s="441"/>
      <c r="H10" s="442">
        <f t="shared" si="0"/>
        <v>385700</v>
      </c>
    </row>
    <row r="11" spans="1:8" ht="31.5" x14ac:dyDescent="0.25">
      <c r="A11" s="435">
        <f t="shared" ref="A11:A31" si="1">+A10+1</f>
        <v>3</v>
      </c>
      <c r="B11" s="436" t="s">
        <v>282</v>
      </c>
      <c r="C11" s="437">
        <v>8902</v>
      </c>
      <c r="D11" s="438">
        <v>44728</v>
      </c>
      <c r="E11" s="439" t="s">
        <v>281</v>
      </c>
      <c r="F11" s="440">
        <v>82100</v>
      </c>
      <c r="G11" s="441"/>
      <c r="H11" s="442">
        <f t="shared" si="0"/>
        <v>82100</v>
      </c>
    </row>
    <row r="12" spans="1:8" ht="31.5" x14ac:dyDescent="0.25">
      <c r="A12" s="435">
        <f t="shared" si="1"/>
        <v>4</v>
      </c>
      <c r="B12" s="436" t="s">
        <v>282</v>
      </c>
      <c r="C12" s="437">
        <v>5787</v>
      </c>
      <c r="D12" s="438" t="s">
        <v>283</v>
      </c>
      <c r="E12" s="439" t="s">
        <v>284</v>
      </c>
      <c r="F12" s="440">
        <v>76200</v>
      </c>
      <c r="G12" s="441"/>
      <c r="H12" s="442">
        <f t="shared" si="0"/>
        <v>76200</v>
      </c>
    </row>
    <row r="13" spans="1:8" x14ac:dyDescent="0.25">
      <c r="A13" s="435">
        <f t="shared" si="1"/>
        <v>5</v>
      </c>
      <c r="B13" s="443" t="s">
        <v>285</v>
      </c>
      <c r="C13" s="437" t="s">
        <v>286</v>
      </c>
      <c r="D13" s="444" t="s">
        <v>287</v>
      </c>
      <c r="E13" s="439" t="s">
        <v>288</v>
      </c>
      <c r="F13" s="440">
        <v>1540140</v>
      </c>
      <c r="G13" s="441"/>
      <c r="H13" s="442">
        <f t="shared" si="0"/>
        <v>1540140</v>
      </c>
    </row>
    <row r="14" spans="1:8" x14ac:dyDescent="0.25">
      <c r="A14" s="435">
        <f t="shared" si="1"/>
        <v>6</v>
      </c>
      <c r="B14" s="443" t="s">
        <v>289</v>
      </c>
      <c r="C14" s="437">
        <v>8940</v>
      </c>
      <c r="D14" s="444"/>
      <c r="E14" s="439" t="s">
        <v>278</v>
      </c>
      <c r="F14" s="440">
        <v>450000</v>
      </c>
      <c r="G14" s="441"/>
      <c r="H14" s="442">
        <f t="shared" si="0"/>
        <v>450000</v>
      </c>
    </row>
    <row r="15" spans="1:8" x14ac:dyDescent="0.25">
      <c r="A15" s="435">
        <f t="shared" si="1"/>
        <v>7</v>
      </c>
      <c r="B15" s="443" t="s">
        <v>290</v>
      </c>
      <c r="C15" s="437">
        <v>5785</v>
      </c>
      <c r="D15" s="444" t="s">
        <v>291</v>
      </c>
      <c r="E15" s="439" t="s">
        <v>278</v>
      </c>
      <c r="F15" s="445">
        <v>84000</v>
      </c>
      <c r="G15" s="441"/>
      <c r="H15" s="442">
        <f t="shared" si="0"/>
        <v>84000</v>
      </c>
    </row>
    <row r="16" spans="1:8" x14ac:dyDescent="0.25">
      <c r="A16" s="435">
        <f t="shared" si="1"/>
        <v>8</v>
      </c>
      <c r="B16" s="443" t="s">
        <v>289</v>
      </c>
      <c r="C16" s="437">
        <v>6530</v>
      </c>
      <c r="D16" s="444" t="s">
        <v>292</v>
      </c>
      <c r="E16" s="439" t="s">
        <v>278</v>
      </c>
      <c r="F16" s="445">
        <v>490000</v>
      </c>
      <c r="G16" s="441"/>
      <c r="H16" s="442">
        <f t="shared" si="0"/>
        <v>490000</v>
      </c>
    </row>
    <row r="17" spans="1:8" x14ac:dyDescent="0.25">
      <c r="A17" s="435">
        <f t="shared" si="1"/>
        <v>9</v>
      </c>
      <c r="B17" s="446" t="s">
        <v>290</v>
      </c>
      <c r="C17" s="437">
        <v>5790</v>
      </c>
      <c r="D17" s="438">
        <v>44661</v>
      </c>
      <c r="E17" s="439" t="s">
        <v>278</v>
      </c>
      <c r="F17" s="445">
        <v>45000</v>
      </c>
      <c r="G17" s="441"/>
      <c r="H17" s="442">
        <f t="shared" si="0"/>
        <v>45000</v>
      </c>
    </row>
    <row r="18" spans="1:8" ht="31.5" x14ac:dyDescent="0.25">
      <c r="A18" s="435">
        <f t="shared" si="1"/>
        <v>10</v>
      </c>
      <c r="B18" s="446" t="s">
        <v>293</v>
      </c>
      <c r="C18" s="437">
        <v>6524</v>
      </c>
      <c r="D18" s="444" t="s">
        <v>294</v>
      </c>
      <c r="E18" s="439" t="s">
        <v>278</v>
      </c>
      <c r="F18" s="445">
        <v>315000</v>
      </c>
      <c r="G18" s="441"/>
      <c r="H18" s="442">
        <f t="shared" si="0"/>
        <v>315000</v>
      </c>
    </row>
    <row r="19" spans="1:8" ht="31.5" x14ac:dyDescent="0.25">
      <c r="A19" s="435">
        <f t="shared" si="1"/>
        <v>11</v>
      </c>
      <c r="B19" s="446" t="s">
        <v>293</v>
      </c>
      <c r="C19" s="437">
        <v>6523</v>
      </c>
      <c r="D19" s="444" t="s">
        <v>295</v>
      </c>
      <c r="E19" s="439" t="s">
        <v>278</v>
      </c>
      <c r="F19" s="445">
        <v>480000</v>
      </c>
      <c r="G19" s="441"/>
      <c r="H19" s="442">
        <f t="shared" si="0"/>
        <v>480000</v>
      </c>
    </row>
    <row r="20" spans="1:8" x14ac:dyDescent="0.25">
      <c r="A20" s="435">
        <f t="shared" si="1"/>
        <v>12</v>
      </c>
      <c r="B20" s="447" t="s">
        <v>290</v>
      </c>
      <c r="C20" s="437">
        <v>6511</v>
      </c>
      <c r="D20" s="444" t="s">
        <v>296</v>
      </c>
      <c r="E20" s="439" t="s">
        <v>278</v>
      </c>
      <c r="F20" s="445">
        <v>27000</v>
      </c>
      <c r="G20" s="441"/>
      <c r="H20" s="442">
        <f t="shared" si="0"/>
        <v>27000</v>
      </c>
    </row>
    <row r="21" spans="1:8" x14ac:dyDescent="0.25">
      <c r="A21" s="435">
        <f t="shared" si="1"/>
        <v>13</v>
      </c>
      <c r="B21" s="447" t="s">
        <v>297</v>
      </c>
      <c r="C21" s="437">
        <v>5780</v>
      </c>
      <c r="D21" s="438">
        <v>44752</v>
      </c>
      <c r="E21" s="439" t="s">
        <v>278</v>
      </c>
      <c r="F21" s="445">
        <v>96000</v>
      </c>
      <c r="G21" s="441"/>
      <c r="H21" s="442">
        <f t="shared" si="0"/>
        <v>96000</v>
      </c>
    </row>
    <row r="22" spans="1:8" x14ac:dyDescent="0.25">
      <c r="A22" s="435">
        <f t="shared" si="1"/>
        <v>14</v>
      </c>
      <c r="B22" s="447" t="s">
        <v>298</v>
      </c>
      <c r="C22" s="437"/>
      <c r="D22" s="444"/>
      <c r="E22" s="439" t="s">
        <v>278</v>
      </c>
      <c r="F22" s="445">
        <v>21000</v>
      </c>
      <c r="G22" s="441"/>
      <c r="H22" s="442">
        <f t="shared" si="0"/>
        <v>21000</v>
      </c>
    </row>
    <row r="23" spans="1:8" x14ac:dyDescent="0.25">
      <c r="A23" s="435">
        <f t="shared" si="1"/>
        <v>15</v>
      </c>
      <c r="B23" s="447" t="s">
        <v>290</v>
      </c>
      <c r="C23" s="437"/>
      <c r="D23" s="444"/>
      <c r="E23" s="439" t="s">
        <v>278</v>
      </c>
      <c r="F23" s="445">
        <v>42000</v>
      </c>
      <c r="G23" s="441"/>
      <c r="H23" s="442">
        <f t="shared" si="0"/>
        <v>42000</v>
      </c>
    </row>
    <row r="24" spans="1:8" x14ac:dyDescent="0.25">
      <c r="A24" s="435">
        <f t="shared" si="1"/>
        <v>16</v>
      </c>
      <c r="B24" s="447" t="s">
        <v>299</v>
      </c>
      <c r="C24" s="437"/>
      <c r="D24" s="444"/>
      <c r="E24" s="439" t="s">
        <v>278</v>
      </c>
      <c r="F24" s="445">
        <v>60000</v>
      </c>
      <c r="G24" s="441"/>
      <c r="H24" s="442">
        <f t="shared" si="0"/>
        <v>60000</v>
      </c>
    </row>
    <row r="25" spans="1:8" x14ac:dyDescent="0.25">
      <c r="A25" s="435">
        <f t="shared" si="1"/>
        <v>17</v>
      </c>
      <c r="B25" s="447" t="s">
        <v>299</v>
      </c>
      <c r="C25" s="437">
        <v>5797</v>
      </c>
      <c r="D25" s="444" t="s">
        <v>300</v>
      </c>
      <c r="E25" s="439" t="s">
        <v>278</v>
      </c>
      <c r="F25" s="440">
        <v>90000</v>
      </c>
      <c r="G25" s="441"/>
      <c r="H25" s="442">
        <f t="shared" si="0"/>
        <v>90000</v>
      </c>
    </row>
    <row r="26" spans="1:8" x14ac:dyDescent="0.25">
      <c r="A26" s="435">
        <f t="shared" si="1"/>
        <v>18</v>
      </c>
      <c r="B26" s="447" t="s">
        <v>298</v>
      </c>
      <c r="C26" s="437"/>
      <c r="D26" s="444"/>
      <c r="E26" s="439" t="s">
        <v>278</v>
      </c>
      <c r="F26" s="440">
        <v>84000</v>
      </c>
      <c r="G26" s="441"/>
      <c r="H26" s="442">
        <f t="shared" si="0"/>
        <v>84000</v>
      </c>
    </row>
    <row r="27" spans="1:8" x14ac:dyDescent="0.25">
      <c r="A27" s="435">
        <f t="shared" si="1"/>
        <v>19</v>
      </c>
      <c r="B27" s="436" t="s">
        <v>298</v>
      </c>
      <c r="C27" s="437"/>
      <c r="D27" s="444"/>
      <c r="E27" s="439" t="s">
        <v>278</v>
      </c>
      <c r="F27" s="440">
        <v>2420500</v>
      </c>
      <c r="G27" s="441"/>
      <c r="H27" s="442">
        <f t="shared" si="0"/>
        <v>2420500</v>
      </c>
    </row>
    <row r="28" spans="1:8" x14ac:dyDescent="0.25">
      <c r="A28" s="435">
        <f t="shared" si="1"/>
        <v>20</v>
      </c>
      <c r="B28" s="436" t="s">
        <v>301</v>
      </c>
      <c r="C28" s="437">
        <v>1278</v>
      </c>
      <c r="D28" s="444" t="s">
        <v>302</v>
      </c>
      <c r="E28" s="439" t="s">
        <v>278</v>
      </c>
      <c r="F28" s="440">
        <v>450000</v>
      </c>
      <c r="G28" s="441"/>
      <c r="H28" s="442">
        <f t="shared" si="0"/>
        <v>450000</v>
      </c>
    </row>
    <row r="29" spans="1:8" x14ac:dyDescent="0.25">
      <c r="A29" s="435">
        <f t="shared" si="1"/>
        <v>21</v>
      </c>
      <c r="B29" s="436" t="s">
        <v>301</v>
      </c>
      <c r="C29" s="437">
        <v>5773</v>
      </c>
      <c r="D29" s="438">
        <v>44873</v>
      </c>
      <c r="E29" s="439" t="s">
        <v>278</v>
      </c>
      <c r="F29" s="440">
        <v>390000</v>
      </c>
      <c r="G29" s="441"/>
      <c r="H29" s="442">
        <f t="shared" si="0"/>
        <v>390000</v>
      </c>
    </row>
    <row r="30" spans="1:8" x14ac:dyDescent="0.25">
      <c r="A30" s="435">
        <f t="shared" si="1"/>
        <v>22</v>
      </c>
      <c r="B30" s="436" t="s">
        <v>298</v>
      </c>
      <c r="C30" s="437" t="s">
        <v>303</v>
      </c>
      <c r="D30" s="444" t="s">
        <v>304</v>
      </c>
      <c r="E30" s="439" t="s">
        <v>278</v>
      </c>
      <c r="F30" s="440">
        <v>391050</v>
      </c>
      <c r="G30" s="441"/>
      <c r="H30" s="442">
        <f t="shared" si="0"/>
        <v>391050</v>
      </c>
    </row>
    <row r="31" spans="1:8" x14ac:dyDescent="0.25">
      <c r="A31" s="435">
        <f t="shared" si="1"/>
        <v>23</v>
      </c>
      <c r="B31" s="436" t="s">
        <v>305</v>
      </c>
      <c r="C31" s="437">
        <v>47472</v>
      </c>
      <c r="D31" s="438">
        <v>44686</v>
      </c>
      <c r="E31" s="439" t="s">
        <v>306</v>
      </c>
      <c r="F31" s="440">
        <v>586000</v>
      </c>
      <c r="G31" s="441"/>
      <c r="H31" s="442">
        <f t="shared" si="0"/>
        <v>586000</v>
      </c>
    </row>
    <row r="32" spans="1:8" ht="31.5" x14ac:dyDescent="0.25">
      <c r="A32" s="435">
        <f>+A31+1</f>
        <v>24</v>
      </c>
      <c r="B32" s="448" t="s">
        <v>307</v>
      </c>
      <c r="C32" s="449"/>
      <c r="D32" s="450" t="s">
        <v>308</v>
      </c>
      <c r="E32" s="439" t="s">
        <v>309</v>
      </c>
      <c r="F32" s="451">
        <v>627556</v>
      </c>
      <c r="G32" s="452"/>
      <c r="H32" s="442">
        <v>627556</v>
      </c>
    </row>
    <row r="33" spans="1:8" ht="31.5" x14ac:dyDescent="0.25">
      <c r="A33" s="435">
        <f>+A32+1</f>
        <v>25</v>
      </c>
      <c r="B33" s="448" t="s">
        <v>310</v>
      </c>
      <c r="C33" s="449">
        <v>62376</v>
      </c>
      <c r="D33" s="453">
        <v>45414</v>
      </c>
      <c r="E33" s="439" t="s">
        <v>311</v>
      </c>
      <c r="F33" s="451">
        <v>540000</v>
      </c>
      <c r="G33" s="452"/>
      <c r="H33" s="442">
        <v>540000</v>
      </c>
    </row>
    <row r="34" spans="1:8" ht="31.5" x14ac:dyDescent="0.25">
      <c r="A34" s="435">
        <f t="shared" ref="A34:A43" si="2">+A33+1</f>
        <v>26</v>
      </c>
      <c r="B34" s="448" t="s">
        <v>312</v>
      </c>
      <c r="C34" s="454" t="s">
        <v>313</v>
      </c>
      <c r="D34" s="450" t="s">
        <v>314</v>
      </c>
      <c r="E34" s="439" t="s">
        <v>281</v>
      </c>
      <c r="F34" s="451">
        <v>442300</v>
      </c>
      <c r="G34" s="452"/>
      <c r="H34" s="442">
        <v>442300</v>
      </c>
    </row>
    <row r="35" spans="1:8" ht="31.5" x14ac:dyDescent="0.25">
      <c r="A35" s="435">
        <f t="shared" si="2"/>
        <v>27</v>
      </c>
      <c r="B35" s="448" t="s">
        <v>315</v>
      </c>
      <c r="C35" s="449" t="s">
        <v>316</v>
      </c>
      <c r="D35" s="450" t="s">
        <v>317</v>
      </c>
      <c r="E35" s="439" t="s">
        <v>309</v>
      </c>
      <c r="F35" s="451">
        <v>250000</v>
      </c>
      <c r="G35" s="452"/>
      <c r="H35" s="442">
        <v>250000</v>
      </c>
    </row>
    <row r="36" spans="1:8" x14ac:dyDescent="0.25">
      <c r="A36" s="435">
        <f t="shared" si="2"/>
        <v>28</v>
      </c>
      <c r="B36" s="448" t="s">
        <v>318</v>
      </c>
      <c r="C36" s="449"/>
      <c r="D36" s="450" t="s">
        <v>319</v>
      </c>
      <c r="E36" s="439" t="s">
        <v>320</v>
      </c>
      <c r="F36" s="451">
        <v>14194.2</v>
      </c>
      <c r="G36" s="452"/>
      <c r="H36" s="455">
        <v>14194.2</v>
      </c>
    </row>
    <row r="37" spans="1:8" ht="31.5" x14ac:dyDescent="0.25">
      <c r="A37" s="435">
        <f t="shared" si="2"/>
        <v>29</v>
      </c>
      <c r="B37" s="448" t="s">
        <v>312</v>
      </c>
      <c r="C37" s="449">
        <v>12402</v>
      </c>
      <c r="D37" s="450" t="s">
        <v>321</v>
      </c>
      <c r="E37" s="439" t="s">
        <v>281</v>
      </c>
      <c r="F37" s="451">
        <v>175100</v>
      </c>
      <c r="G37" s="452"/>
      <c r="H37" s="442">
        <v>175100</v>
      </c>
    </row>
    <row r="38" spans="1:8" ht="31.5" x14ac:dyDescent="0.25">
      <c r="A38" s="435">
        <f t="shared" si="2"/>
        <v>30</v>
      </c>
      <c r="B38" s="448" t="s">
        <v>312</v>
      </c>
      <c r="C38" s="449">
        <v>12405</v>
      </c>
      <c r="D38" s="450" t="s">
        <v>322</v>
      </c>
      <c r="E38" s="439" t="s">
        <v>281</v>
      </c>
      <c r="F38" s="451">
        <v>61200</v>
      </c>
      <c r="G38" s="452"/>
      <c r="H38" s="442">
        <v>61200</v>
      </c>
    </row>
    <row r="39" spans="1:8" x14ac:dyDescent="0.25">
      <c r="A39" s="435">
        <f t="shared" si="2"/>
        <v>31</v>
      </c>
      <c r="B39" s="448" t="s">
        <v>243</v>
      </c>
      <c r="C39" s="449">
        <v>62319</v>
      </c>
      <c r="D39" s="450" t="s">
        <v>323</v>
      </c>
      <c r="E39" s="439" t="s">
        <v>324</v>
      </c>
      <c r="F39" s="451">
        <v>329358</v>
      </c>
      <c r="G39" s="452"/>
      <c r="H39" s="442">
        <v>329358</v>
      </c>
    </row>
    <row r="40" spans="1:8" x14ac:dyDescent="0.25">
      <c r="A40" s="435">
        <f t="shared" si="2"/>
        <v>32</v>
      </c>
      <c r="B40" s="448" t="s">
        <v>325</v>
      </c>
      <c r="C40" s="449">
        <v>12452</v>
      </c>
      <c r="D40" s="453">
        <v>45570</v>
      </c>
      <c r="E40" s="439" t="s">
        <v>326</v>
      </c>
      <c r="F40" s="451">
        <v>120000</v>
      </c>
      <c r="G40" s="452"/>
      <c r="H40" s="442">
        <v>120000</v>
      </c>
    </row>
    <row r="41" spans="1:8" x14ac:dyDescent="0.25">
      <c r="A41" s="435">
        <f t="shared" si="2"/>
        <v>33</v>
      </c>
      <c r="B41" s="448" t="s">
        <v>327</v>
      </c>
      <c r="C41" s="454" t="s">
        <v>328</v>
      </c>
      <c r="D41" s="453">
        <v>45327</v>
      </c>
      <c r="E41" s="439" t="s">
        <v>326</v>
      </c>
      <c r="F41" s="451">
        <v>132000</v>
      </c>
      <c r="G41" s="452"/>
      <c r="H41" s="442">
        <v>132000</v>
      </c>
    </row>
    <row r="42" spans="1:8" x14ac:dyDescent="0.25">
      <c r="A42" s="435">
        <f t="shared" si="2"/>
        <v>34</v>
      </c>
      <c r="B42" s="448" t="s">
        <v>329</v>
      </c>
      <c r="C42" s="449">
        <v>62325</v>
      </c>
      <c r="D42" s="450" t="s">
        <v>330</v>
      </c>
      <c r="E42" s="439" t="s">
        <v>331</v>
      </c>
      <c r="F42" s="451">
        <v>3454420</v>
      </c>
      <c r="G42" s="452"/>
      <c r="H42" s="442">
        <v>3454420</v>
      </c>
    </row>
    <row r="43" spans="1:8" x14ac:dyDescent="0.25">
      <c r="A43" s="435">
        <f t="shared" si="2"/>
        <v>35</v>
      </c>
      <c r="B43" s="448" t="s">
        <v>329</v>
      </c>
      <c r="C43" s="449">
        <v>62324</v>
      </c>
      <c r="D43" s="450" t="s">
        <v>332</v>
      </c>
      <c r="E43" s="439" t="s">
        <v>331</v>
      </c>
      <c r="F43" s="451">
        <v>1170600</v>
      </c>
      <c r="G43" s="452"/>
      <c r="H43" s="442">
        <v>1170600</v>
      </c>
    </row>
    <row r="44" spans="1:8" x14ac:dyDescent="0.25">
      <c r="A44" s="435"/>
      <c r="B44" s="448"/>
      <c r="C44" s="449"/>
      <c r="D44" s="450"/>
      <c r="E44" s="439"/>
      <c r="F44" s="451"/>
      <c r="G44" s="452"/>
      <c r="H44" s="442"/>
    </row>
    <row r="45" spans="1:8" x14ac:dyDescent="0.25">
      <c r="A45" s="452"/>
      <c r="C45" s="170"/>
      <c r="D45" s="170"/>
    </row>
    <row r="46" spans="1:8" x14ac:dyDescent="0.25">
      <c r="A46" s="452"/>
      <c r="B46" s="456"/>
      <c r="C46" s="454"/>
      <c r="D46" s="457"/>
      <c r="E46" s="439"/>
      <c r="F46" s="458"/>
      <c r="G46" s="452"/>
      <c r="H46" s="459"/>
    </row>
    <row r="47" spans="1:8" ht="16.5" thickBot="1" x14ac:dyDescent="0.3">
      <c r="A47" s="435"/>
      <c r="B47" s="460" t="s">
        <v>336</v>
      </c>
      <c r="C47" s="461"/>
      <c r="D47" s="462"/>
      <c r="E47" s="463"/>
      <c r="F47" s="464">
        <f>SUM(F9:F46)</f>
        <v>16297418.199999999</v>
      </c>
      <c r="G47" s="464">
        <f>SUM(G9:G44)</f>
        <v>0</v>
      </c>
      <c r="H47" s="464">
        <f>SUM(H9:H44)</f>
        <v>16297418.199999999</v>
      </c>
    </row>
    <row r="48" spans="1:8" ht="16.5" thickTop="1" x14ac:dyDescent="0.25">
      <c r="A48" s="435"/>
      <c r="B48" s="460" t="s">
        <v>337</v>
      </c>
      <c r="C48" s="461"/>
      <c r="D48" s="462"/>
      <c r="E48" s="452"/>
      <c r="F48" s="465"/>
      <c r="G48" s="466"/>
      <c r="H48" s="467"/>
    </row>
    <row r="49" spans="1:8" ht="16.5" thickBot="1" x14ac:dyDescent="0.3">
      <c r="A49" s="435"/>
      <c r="B49" s="460" t="s">
        <v>336</v>
      </c>
      <c r="C49" s="461"/>
      <c r="D49" s="468"/>
      <c r="E49" s="469"/>
      <c r="F49" s="470"/>
      <c r="G49" s="470"/>
      <c r="H49" s="471"/>
    </row>
    <row r="50" spans="1:8" ht="16.5" thickTop="1" x14ac:dyDescent="0.25">
      <c r="A50" s="435"/>
      <c r="B50" s="443"/>
      <c r="C50" s="461"/>
      <c r="D50" s="468"/>
      <c r="E50" s="469"/>
      <c r="F50" s="472"/>
      <c r="G50" s="473"/>
      <c r="H50" s="474"/>
    </row>
    <row r="51" spans="1:8" x14ac:dyDescent="0.25">
      <c r="A51" s="475"/>
      <c r="F51" s="476"/>
      <c r="G51" s="476"/>
      <c r="H51" s="467"/>
    </row>
    <row r="52" spans="1:8" ht="18.75" thickBot="1" x14ac:dyDescent="0.45">
      <c r="A52" s="475"/>
      <c r="B52" s="477" t="s">
        <v>92</v>
      </c>
      <c r="C52" s="478"/>
      <c r="D52" s="479"/>
      <c r="E52" s="480"/>
      <c r="F52" s="464">
        <f>SUM(F9:F43)</f>
        <v>16297418.199999999</v>
      </c>
      <c r="G52" s="481">
        <f>+G47+G49</f>
        <v>0</v>
      </c>
      <c r="H52" s="481">
        <f>+H47+H49</f>
        <v>16297418.199999999</v>
      </c>
    </row>
    <row r="53" spans="1:8" ht="16.5" thickTop="1" x14ac:dyDescent="0.25">
      <c r="A53" s="475"/>
    </row>
    <row r="54" spans="1:8" x14ac:dyDescent="0.25">
      <c r="A54" s="882" t="s">
        <v>339</v>
      </c>
      <c r="B54" s="883"/>
      <c r="C54" s="883"/>
      <c r="D54" s="883"/>
      <c r="E54" s="883"/>
      <c r="F54" s="884"/>
    </row>
    <row r="55" spans="1:8" x14ac:dyDescent="0.25">
      <c r="A55" s="882" t="s">
        <v>340</v>
      </c>
      <c r="B55" s="883"/>
      <c r="C55" s="883"/>
      <c r="D55" s="883"/>
      <c r="E55" s="883"/>
      <c r="F55" s="884"/>
    </row>
    <row r="56" spans="1:8" x14ac:dyDescent="0.25">
      <c r="A56" s="475"/>
    </row>
    <row r="57" spans="1:8" x14ac:dyDescent="0.25">
      <c r="A57" s="482" t="s">
        <v>93</v>
      </c>
      <c r="B57" s="155"/>
    </row>
    <row r="58" spans="1:8" x14ac:dyDescent="0.25">
      <c r="A58" s="482"/>
      <c r="B58" s="155"/>
    </row>
    <row r="59" spans="1:8" x14ac:dyDescent="0.25">
      <c r="A59" s="482" t="s">
        <v>341</v>
      </c>
      <c r="B59" s="155" t="s">
        <v>342</v>
      </c>
    </row>
    <row r="60" spans="1:8" x14ac:dyDescent="0.25">
      <c r="A60" s="475"/>
    </row>
    <row r="61" spans="1:8" x14ac:dyDescent="0.25">
      <c r="A61" s="475"/>
    </row>
  </sheetData>
  <mergeCells count="2">
    <mergeCell ref="A54:F54"/>
    <mergeCell ref="A55:F5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77BE-ECDD-4859-B0DB-59916308282A}">
  <sheetPr>
    <tabColor rgb="FF92D050"/>
  </sheetPr>
  <dimension ref="A1:J123"/>
  <sheetViews>
    <sheetView topLeftCell="A62" workbookViewId="0">
      <selection activeCell="I67" sqref="I67"/>
    </sheetView>
  </sheetViews>
  <sheetFormatPr defaultRowHeight="14.25" x14ac:dyDescent="0.2"/>
  <cols>
    <col min="1" max="1" width="8.5703125" style="85" customWidth="1"/>
    <col min="2" max="2" width="23.7109375" style="572" customWidth="1"/>
    <col min="3" max="3" width="12.28515625" style="85" customWidth="1"/>
    <col min="4" max="4" width="13" style="85" customWidth="1"/>
    <col min="5" max="5" width="25.5703125" style="85" customWidth="1"/>
    <col min="6" max="7" width="16.42578125" style="85" customWidth="1"/>
    <col min="8" max="8" width="15.7109375" style="85" bestFit="1" customWidth="1"/>
    <col min="9" max="9" width="20.85546875" style="85" customWidth="1"/>
    <col min="10" max="10" width="15.7109375" style="85" bestFit="1" customWidth="1"/>
    <col min="11" max="16384" width="9.140625" style="85"/>
  </cols>
  <sheetData>
    <row r="1" spans="1:10" ht="15.75" x14ac:dyDescent="0.25">
      <c r="A1" s="495" t="s">
        <v>0</v>
      </c>
    </row>
    <row r="2" spans="1:10" ht="15.75" x14ac:dyDescent="0.25">
      <c r="A2" s="497" t="s">
        <v>516</v>
      </c>
    </row>
    <row r="3" spans="1:10" ht="15.75" x14ac:dyDescent="0.25">
      <c r="A3" s="497" t="s">
        <v>1790</v>
      </c>
      <c r="B3" s="573"/>
    </row>
    <row r="4" spans="1:10" ht="15.75" x14ac:dyDescent="0.25">
      <c r="A4" s="497"/>
      <c r="B4" s="573"/>
      <c r="C4" s="498"/>
      <c r="D4" s="498"/>
      <c r="E4" s="498"/>
      <c r="F4" s="498"/>
      <c r="G4" s="498"/>
    </row>
    <row r="5" spans="1:10" ht="15.75" x14ac:dyDescent="0.25">
      <c r="A5" s="497" t="s">
        <v>1791</v>
      </c>
    </row>
    <row r="7" spans="1:10" ht="42" x14ac:dyDescent="0.2">
      <c r="A7" s="574" t="s">
        <v>4</v>
      </c>
      <c r="B7" s="574" t="s">
        <v>5</v>
      </c>
      <c r="C7" s="574" t="s">
        <v>6</v>
      </c>
      <c r="D7" s="574" t="s">
        <v>7</v>
      </c>
      <c r="E7" s="574" t="s">
        <v>8</v>
      </c>
      <c r="F7" s="574" t="s">
        <v>9</v>
      </c>
      <c r="G7" s="574" t="s">
        <v>1803</v>
      </c>
      <c r="H7" s="574" t="s">
        <v>1792</v>
      </c>
      <c r="I7" s="574" t="s">
        <v>1802</v>
      </c>
    </row>
    <row r="8" spans="1:10" x14ac:dyDescent="0.2">
      <c r="A8" s="574"/>
      <c r="B8" s="574"/>
      <c r="C8" s="574"/>
      <c r="D8" s="574"/>
      <c r="E8" s="574"/>
      <c r="F8" s="574" t="s">
        <v>13</v>
      </c>
      <c r="G8" s="574"/>
      <c r="H8" s="574" t="s">
        <v>14</v>
      </c>
      <c r="I8" s="574" t="s">
        <v>15</v>
      </c>
    </row>
    <row r="9" spans="1:10" x14ac:dyDescent="0.2">
      <c r="A9" s="575"/>
      <c r="B9" s="575" t="s">
        <v>71</v>
      </c>
      <c r="C9" s="575"/>
      <c r="D9" s="576"/>
      <c r="E9" s="575"/>
      <c r="F9" s="577"/>
      <c r="G9" s="577"/>
      <c r="H9" s="577"/>
      <c r="I9" s="578"/>
    </row>
    <row r="10" spans="1:10" ht="21.75" x14ac:dyDescent="0.2">
      <c r="A10" s="579">
        <v>1</v>
      </c>
      <c r="B10" s="581" t="s">
        <v>1691</v>
      </c>
      <c r="C10" s="579"/>
      <c r="D10" s="582">
        <v>2022</v>
      </c>
      <c r="E10" s="581" t="s">
        <v>1692</v>
      </c>
      <c r="F10" s="580">
        <v>2000000</v>
      </c>
      <c r="G10" s="580"/>
      <c r="H10" s="580"/>
      <c r="I10" s="580">
        <f>F10</f>
        <v>2000000</v>
      </c>
    </row>
    <row r="11" spans="1:10" ht="63.75" x14ac:dyDescent="0.2">
      <c r="A11" s="579">
        <v>2</v>
      </c>
      <c r="B11" s="568" t="s">
        <v>1793</v>
      </c>
      <c r="C11" s="569"/>
      <c r="D11" s="569"/>
      <c r="E11" s="570" t="s">
        <v>1794</v>
      </c>
      <c r="F11" s="198"/>
      <c r="G11" s="198"/>
      <c r="H11" s="571">
        <v>116000</v>
      </c>
      <c r="I11" s="571">
        <v>116000</v>
      </c>
      <c r="J11" s="571"/>
    </row>
    <row r="12" spans="1:10" ht="63.75" x14ac:dyDescent="0.2">
      <c r="A12" s="579">
        <v>3</v>
      </c>
      <c r="B12" s="568" t="s">
        <v>1795</v>
      </c>
      <c r="C12" s="569"/>
      <c r="D12" s="569"/>
      <c r="E12" s="570" t="s">
        <v>1796</v>
      </c>
      <c r="F12" s="198"/>
      <c r="G12" s="198"/>
      <c r="H12" s="571">
        <v>133400</v>
      </c>
      <c r="I12" s="571">
        <v>133400</v>
      </c>
      <c r="J12" s="571"/>
    </row>
    <row r="13" spans="1:10" ht="63.75" x14ac:dyDescent="0.2">
      <c r="A13" s="579">
        <v>4</v>
      </c>
      <c r="B13" s="568" t="s">
        <v>1795</v>
      </c>
      <c r="C13" s="569"/>
      <c r="D13" s="569"/>
      <c r="E13" s="570" t="s">
        <v>1797</v>
      </c>
      <c r="F13" s="198"/>
      <c r="G13" s="198"/>
      <c r="H13" s="571">
        <v>363080</v>
      </c>
      <c r="I13" s="571">
        <v>363080</v>
      </c>
      <c r="J13" s="571"/>
    </row>
    <row r="14" spans="1:10" x14ac:dyDescent="0.2">
      <c r="A14" s="579"/>
      <c r="B14" s="583"/>
      <c r="C14" s="584"/>
      <c r="D14" s="585"/>
      <c r="E14" s="586"/>
      <c r="F14" s="585"/>
      <c r="G14" s="585"/>
      <c r="H14" s="585"/>
      <c r="I14" s="587"/>
    </row>
    <row r="15" spans="1:10" x14ac:dyDescent="0.2">
      <c r="A15" s="588"/>
      <c r="B15" s="589" t="s">
        <v>1693</v>
      </c>
      <c r="C15" s="588"/>
      <c r="D15" s="590"/>
      <c r="E15" s="588"/>
      <c r="F15" s="591">
        <f>SUM(F10:F11)</f>
        <v>2000000</v>
      </c>
      <c r="G15" s="591"/>
      <c r="H15" s="591">
        <f>SUM(H11:H14)</f>
        <v>612480</v>
      </c>
      <c r="I15" s="591">
        <f>SUM(I10:I14)</f>
        <v>2612480</v>
      </c>
    </row>
    <row r="16" spans="1:10" x14ac:dyDescent="0.2">
      <c r="A16" s="588"/>
      <c r="B16" s="589"/>
      <c r="C16" s="588"/>
      <c r="D16" s="590"/>
      <c r="E16" s="588"/>
      <c r="F16" s="591"/>
      <c r="G16" s="591"/>
      <c r="H16" s="591"/>
      <c r="I16" s="592"/>
    </row>
    <row r="17" spans="1:10" x14ac:dyDescent="0.2">
      <c r="A17" s="575"/>
      <c r="B17" s="575" t="s">
        <v>12</v>
      </c>
      <c r="C17" s="575"/>
      <c r="D17" s="576"/>
      <c r="E17" s="575"/>
      <c r="F17" s="577"/>
      <c r="G17" s="577"/>
      <c r="H17" s="577"/>
      <c r="I17" s="578" t="s">
        <v>103</v>
      </c>
    </row>
    <row r="18" spans="1:10" x14ac:dyDescent="0.2">
      <c r="A18" s="579">
        <v>5</v>
      </c>
      <c r="B18" s="32" t="s">
        <v>1067</v>
      </c>
      <c r="C18" s="565" t="s">
        <v>1710</v>
      </c>
      <c r="D18" s="566">
        <v>44967</v>
      </c>
      <c r="E18" s="32" t="s">
        <v>1707</v>
      </c>
      <c r="F18" s="564">
        <v>6450</v>
      </c>
      <c r="G18" s="564"/>
      <c r="H18" s="564"/>
      <c r="I18" s="564">
        <f t="shared" ref="I18:I46" si="0">F18-H18</f>
        <v>6450</v>
      </c>
    </row>
    <row r="19" spans="1:10" ht="25.5" x14ac:dyDescent="0.2">
      <c r="A19" s="579">
        <v>6</v>
      </c>
      <c r="B19" s="32" t="s">
        <v>1470</v>
      </c>
      <c r="C19" s="565" t="s">
        <v>1715</v>
      </c>
      <c r="D19" s="566">
        <v>44964</v>
      </c>
      <c r="E19" s="32" t="s">
        <v>1716</v>
      </c>
      <c r="F19" s="564">
        <v>10000</v>
      </c>
      <c r="G19" s="564"/>
      <c r="H19" s="564"/>
      <c r="I19" s="564">
        <f t="shared" si="0"/>
        <v>10000</v>
      </c>
    </row>
    <row r="20" spans="1:10" ht="38.25" x14ac:dyDescent="0.2">
      <c r="A20" s="579">
        <v>7</v>
      </c>
      <c r="B20" s="32" t="s">
        <v>548</v>
      </c>
      <c r="C20" s="565" t="s">
        <v>1708</v>
      </c>
      <c r="D20" s="566">
        <v>44987</v>
      </c>
      <c r="E20" s="32" t="s">
        <v>1709</v>
      </c>
      <c r="F20" s="564">
        <v>11500</v>
      </c>
      <c r="G20" s="564"/>
      <c r="H20" s="564"/>
      <c r="I20" s="564">
        <f t="shared" si="0"/>
        <v>11500</v>
      </c>
      <c r="J20" s="524"/>
    </row>
    <row r="21" spans="1:10" ht="38.25" x14ac:dyDescent="0.2">
      <c r="A21" s="579">
        <v>8</v>
      </c>
      <c r="B21" s="32" t="s">
        <v>1697</v>
      </c>
      <c r="C21" s="36"/>
      <c r="D21" s="30"/>
      <c r="E21" s="32" t="s">
        <v>1696</v>
      </c>
      <c r="F21" s="564">
        <v>20000</v>
      </c>
      <c r="G21" s="564"/>
      <c r="H21" s="564"/>
      <c r="I21" s="564">
        <f t="shared" si="0"/>
        <v>20000</v>
      </c>
    </row>
    <row r="22" spans="1:10" ht="102" x14ac:dyDescent="0.2">
      <c r="A22" s="579">
        <v>9</v>
      </c>
      <c r="B22" s="32" t="s">
        <v>1701</v>
      </c>
      <c r="C22" s="565" t="s">
        <v>1702</v>
      </c>
      <c r="D22" s="566">
        <v>44585</v>
      </c>
      <c r="E22" s="32" t="s">
        <v>1703</v>
      </c>
      <c r="F22" s="564">
        <v>23190</v>
      </c>
      <c r="G22" s="564"/>
      <c r="H22" s="564"/>
      <c r="I22" s="564">
        <f t="shared" si="0"/>
        <v>23190</v>
      </c>
    </row>
    <row r="23" spans="1:10" ht="38.25" x14ac:dyDescent="0.2">
      <c r="A23" s="579">
        <v>10</v>
      </c>
      <c r="B23" s="32" t="s">
        <v>1695</v>
      </c>
      <c r="C23" s="36"/>
      <c r="D23" s="30"/>
      <c r="E23" s="32" t="s">
        <v>1696</v>
      </c>
      <c r="F23" s="564">
        <v>30000</v>
      </c>
      <c r="G23" s="564"/>
      <c r="H23" s="564"/>
      <c r="I23" s="564">
        <f t="shared" si="0"/>
        <v>30000</v>
      </c>
    </row>
    <row r="24" spans="1:10" x14ac:dyDescent="0.2">
      <c r="A24" s="579">
        <v>11</v>
      </c>
      <c r="B24" s="32" t="s">
        <v>1067</v>
      </c>
      <c r="C24" s="565" t="s">
        <v>1711</v>
      </c>
      <c r="D24" s="566">
        <v>44967</v>
      </c>
      <c r="E24" s="32" t="s">
        <v>1707</v>
      </c>
      <c r="F24" s="564">
        <v>33725</v>
      </c>
      <c r="G24" s="564"/>
      <c r="H24" s="564"/>
      <c r="I24" s="564">
        <f t="shared" si="0"/>
        <v>33725</v>
      </c>
    </row>
    <row r="25" spans="1:10" ht="25.5" x14ac:dyDescent="0.2">
      <c r="A25" s="579">
        <v>12</v>
      </c>
      <c r="B25" s="32" t="s">
        <v>1712</v>
      </c>
      <c r="C25" s="565" t="s">
        <v>1713</v>
      </c>
      <c r="D25" s="566">
        <v>44964</v>
      </c>
      <c r="E25" s="32" t="s">
        <v>1714</v>
      </c>
      <c r="F25" s="564">
        <v>47100</v>
      </c>
      <c r="G25" s="564"/>
      <c r="H25" s="564"/>
      <c r="I25" s="564">
        <f t="shared" si="0"/>
        <v>47100</v>
      </c>
    </row>
    <row r="26" spans="1:10" x14ac:dyDescent="0.2">
      <c r="A26" s="579">
        <v>13</v>
      </c>
      <c r="B26" s="32" t="s">
        <v>1736</v>
      </c>
      <c r="C26" s="565" t="s">
        <v>1741</v>
      </c>
      <c r="D26" s="566">
        <v>44642</v>
      </c>
      <c r="E26" s="32" t="s">
        <v>1742</v>
      </c>
      <c r="F26" s="564">
        <v>48000</v>
      </c>
      <c r="G26" s="564"/>
      <c r="H26" s="564"/>
      <c r="I26" s="564">
        <f t="shared" si="0"/>
        <v>48000</v>
      </c>
    </row>
    <row r="27" spans="1:10" x14ac:dyDescent="0.2">
      <c r="A27" s="579">
        <v>14</v>
      </c>
      <c r="B27" s="32" t="s">
        <v>1733</v>
      </c>
      <c r="C27" s="565" t="s">
        <v>1734</v>
      </c>
      <c r="D27" s="566">
        <v>45075</v>
      </c>
      <c r="E27" s="32" t="s">
        <v>1735</v>
      </c>
      <c r="F27" s="564">
        <v>62200</v>
      </c>
      <c r="G27" s="564"/>
      <c r="H27" s="564"/>
      <c r="I27" s="564">
        <f t="shared" si="0"/>
        <v>62200</v>
      </c>
    </row>
    <row r="28" spans="1:10" ht="25.5" x14ac:dyDescent="0.2">
      <c r="A28" s="579">
        <v>15</v>
      </c>
      <c r="B28" s="32" t="s">
        <v>548</v>
      </c>
      <c r="C28" s="565" t="s">
        <v>1750</v>
      </c>
      <c r="D28" s="566" t="s">
        <v>1751</v>
      </c>
      <c r="E28" s="32" t="s">
        <v>1752</v>
      </c>
      <c r="F28" s="564">
        <v>74380</v>
      </c>
      <c r="G28" s="564"/>
      <c r="H28" s="564"/>
      <c r="I28" s="564">
        <f t="shared" si="0"/>
        <v>74380</v>
      </c>
    </row>
    <row r="29" spans="1:10" ht="25.5" x14ac:dyDescent="0.2">
      <c r="A29" s="579">
        <v>16</v>
      </c>
      <c r="B29" s="32" t="s">
        <v>1470</v>
      </c>
      <c r="C29" s="565" t="s">
        <v>1718</v>
      </c>
      <c r="D29" s="566">
        <v>44964</v>
      </c>
      <c r="E29" s="32" t="s">
        <v>1719</v>
      </c>
      <c r="F29" s="564">
        <v>76400</v>
      </c>
      <c r="G29" s="564"/>
      <c r="H29" s="564"/>
      <c r="I29" s="564">
        <f t="shared" si="0"/>
        <v>76400</v>
      </c>
    </row>
    <row r="30" spans="1:10" ht="25.5" x14ac:dyDescent="0.2">
      <c r="A30" s="579">
        <v>17</v>
      </c>
      <c r="B30" s="32" t="s">
        <v>1470</v>
      </c>
      <c r="C30" s="565" t="s">
        <v>1717</v>
      </c>
      <c r="D30" s="566">
        <v>44964</v>
      </c>
      <c r="E30" s="32" t="s">
        <v>1716</v>
      </c>
      <c r="F30" s="564">
        <v>83500</v>
      </c>
      <c r="G30" s="564"/>
      <c r="H30" s="564"/>
      <c r="I30" s="564">
        <f t="shared" si="0"/>
        <v>83500</v>
      </c>
    </row>
    <row r="31" spans="1:10" ht="25.5" x14ac:dyDescent="0.2">
      <c r="A31" s="579">
        <v>18</v>
      </c>
      <c r="B31" s="32" t="s">
        <v>1743</v>
      </c>
      <c r="C31" s="565" t="s">
        <v>1744</v>
      </c>
      <c r="D31" s="566">
        <v>44394</v>
      </c>
      <c r="E31" s="32" t="s">
        <v>1745</v>
      </c>
      <c r="F31" s="564">
        <v>110000</v>
      </c>
      <c r="G31" s="564"/>
      <c r="H31" s="564"/>
      <c r="I31" s="564">
        <f t="shared" si="0"/>
        <v>110000</v>
      </c>
    </row>
    <row r="32" spans="1:10" x14ac:dyDescent="0.2">
      <c r="A32" s="579">
        <v>19</v>
      </c>
      <c r="B32" s="32" t="s">
        <v>1736</v>
      </c>
      <c r="C32" s="36"/>
      <c r="D32" s="566"/>
      <c r="E32" s="32" t="s">
        <v>1722</v>
      </c>
      <c r="F32" s="564">
        <v>111500</v>
      </c>
      <c r="G32" s="564"/>
      <c r="H32" s="564"/>
      <c r="I32" s="564">
        <f t="shared" si="0"/>
        <v>111500</v>
      </c>
    </row>
    <row r="33" spans="1:9" ht="51" x14ac:dyDescent="0.2">
      <c r="A33" s="579">
        <v>20</v>
      </c>
      <c r="B33" s="32" t="s">
        <v>1753</v>
      </c>
      <c r="C33" s="565" t="s">
        <v>1754</v>
      </c>
      <c r="D33" s="566">
        <v>44750</v>
      </c>
      <c r="E33" s="32" t="s">
        <v>1755</v>
      </c>
      <c r="F33" s="564">
        <v>121000</v>
      </c>
      <c r="G33" s="564"/>
      <c r="H33" s="564"/>
      <c r="I33" s="564">
        <f t="shared" si="0"/>
        <v>121000</v>
      </c>
    </row>
    <row r="34" spans="1:9" ht="25.5" x14ac:dyDescent="0.2">
      <c r="A34" s="579">
        <v>21</v>
      </c>
      <c r="B34" s="32" t="s">
        <v>1699</v>
      </c>
      <c r="C34" s="36"/>
      <c r="D34" s="30"/>
      <c r="E34" s="36" t="s">
        <v>1700</v>
      </c>
      <c r="F34" s="564">
        <v>137000</v>
      </c>
      <c r="G34" s="564"/>
      <c r="H34" s="564"/>
      <c r="I34" s="564">
        <f t="shared" si="0"/>
        <v>137000</v>
      </c>
    </row>
    <row r="35" spans="1:9" ht="38.25" x14ac:dyDescent="0.2">
      <c r="A35" s="579">
        <v>22</v>
      </c>
      <c r="B35" s="32" t="s">
        <v>1737</v>
      </c>
      <c r="C35" s="567" t="s">
        <v>1738</v>
      </c>
      <c r="D35" s="566"/>
      <c r="E35" s="32" t="s">
        <v>1739</v>
      </c>
      <c r="F35" s="564">
        <v>258300</v>
      </c>
      <c r="G35" s="564"/>
      <c r="H35" s="564"/>
      <c r="I35" s="564">
        <f t="shared" si="0"/>
        <v>258300</v>
      </c>
    </row>
    <row r="36" spans="1:9" ht="25.5" x14ac:dyDescent="0.2">
      <c r="A36" s="579">
        <v>23</v>
      </c>
      <c r="B36" s="32" t="s">
        <v>1746</v>
      </c>
      <c r="C36" s="565" t="s">
        <v>1749</v>
      </c>
      <c r="D36" s="566">
        <v>44932</v>
      </c>
      <c r="E36" s="32" t="s">
        <v>1748</v>
      </c>
      <c r="F36" s="564">
        <v>296500</v>
      </c>
      <c r="G36" s="564"/>
      <c r="H36" s="564"/>
      <c r="I36" s="564">
        <f t="shared" si="0"/>
        <v>296500</v>
      </c>
    </row>
    <row r="37" spans="1:9" ht="25.5" x14ac:dyDescent="0.2">
      <c r="A37" s="579">
        <v>24</v>
      </c>
      <c r="B37" s="32" t="s">
        <v>479</v>
      </c>
      <c r="C37" s="565" t="s">
        <v>1729</v>
      </c>
      <c r="D37" s="566">
        <v>45103</v>
      </c>
      <c r="E37" s="32" t="s">
        <v>1728</v>
      </c>
      <c r="F37" s="564">
        <v>300000</v>
      </c>
      <c r="G37" s="564"/>
      <c r="H37" s="564"/>
      <c r="I37" s="564">
        <f t="shared" si="0"/>
        <v>300000</v>
      </c>
    </row>
    <row r="38" spans="1:9" ht="140.25" x14ac:dyDescent="0.2">
      <c r="A38" s="579">
        <v>25</v>
      </c>
      <c r="B38" s="32" t="s">
        <v>1701</v>
      </c>
      <c r="C38" s="565" t="s">
        <v>1704</v>
      </c>
      <c r="D38" s="566">
        <v>44736</v>
      </c>
      <c r="E38" s="32" t="s">
        <v>1705</v>
      </c>
      <c r="F38" s="564">
        <v>311280</v>
      </c>
      <c r="G38" s="564"/>
      <c r="H38" s="564"/>
      <c r="I38" s="564">
        <f t="shared" si="0"/>
        <v>311280</v>
      </c>
    </row>
    <row r="39" spans="1:9" ht="51" x14ac:dyDescent="0.2">
      <c r="A39" s="579">
        <v>26</v>
      </c>
      <c r="B39" s="32" t="s">
        <v>1737</v>
      </c>
      <c r="C39" s="567" t="s">
        <v>1740</v>
      </c>
      <c r="D39" s="566">
        <v>44824</v>
      </c>
      <c r="E39" s="32" t="s">
        <v>1739</v>
      </c>
      <c r="F39" s="564">
        <v>679780</v>
      </c>
      <c r="G39" s="564"/>
      <c r="H39" s="564"/>
      <c r="I39" s="564">
        <f t="shared" si="0"/>
        <v>679780</v>
      </c>
    </row>
    <row r="40" spans="1:9" ht="51" x14ac:dyDescent="0.2">
      <c r="A40" s="579">
        <v>27</v>
      </c>
      <c r="B40" s="32" t="s">
        <v>305</v>
      </c>
      <c r="C40" s="36"/>
      <c r="D40" s="30" t="s">
        <v>103</v>
      </c>
      <c r="E40" s="32" t="s">
        <v>1698</v>
      </c>
      <c r="F40" s="564">
        <v>736000</v>
      </c>
      <c r="G40" s="564"/>
      <c r="H40" s="564"/>
      <c r="I40" s="564">
        <f t="shared" si="0"/>
        <v>736000</v>
      </c>
    </row>
    <row r="41" spans="1:9" ht="63.75" x14ac:dyDescent="0.2">
      <c r="A41" s="579">
        <v>28</v>
      </c>
      <c r="B41" s="32" t="s">
        <v>1694</v>
      </c>
      <c r="C41" s="565" t="s">
        <v>1723</v>
      </c>
      <c r="D41" s="566">
        <v>44748</v>
      </c>
      <c r="E41" s="32" t="s">
        <v>1724</v>
      </c>
      <c r="F41" s="564">
        <v>812000</v>
      </c>
      <c r="G41" s="564"/>
      <c r="H41" s="564"/>
      <c r="I41" s="564">
        <f t="shared" si="0"/>
        <v>812000</v>
      </c>
    </row>
    <row r="42" spans="1:9" ht="25.5" x14ac:dyDescent="0.2">
      <c r="A42" s="579">
        <v>29</v>
      </c>
      <c r="B42" s="32" t="s">
        <v>548</v>
      </c>
      <c r="C42" s="565" t="s">
        <v>1706</v>
      </c>
      <c r="D42" s="566">
        <v>44978</v>
      </c>
      <c r="E42" s="32" t="s">
        <v>1707</v>
      </c>
      <c r="F42" s="564">
        <v>812300</v>
      </c>
      <c r="G42" s="564"/>
      <c r="H42" s="564"/>
      <c r="I42" s="564">
        <f t="shared" si="0"/>
        <v>812300</v>
      </c>
    </row>
    <row r="43" spans="1:9" ht="25.5" x14ac:dyDescent="0.2">
      <c r="A43" s="579">
        <v>30</v>
      </c>
      <c r="B43" s="32" t="s">
        <v>1730</v>
      </c>
      <c r="C43" s="565" t="s">
        <v>1731</v>
      </c>
      <c r="D43" s="566">
        <v>45086</v>
      </c>
      <c r="E43" s="32" t="s">
        <v>1732</v>
      </c>
      <c r="F43" s="564">
        <v>876000</v>
      </c>
      <c r="G43" s="564"/>
      <c r="H43" s="564"/>
      <c r="I43" s="564">
        <f t="shared" si="0"/>
        <v>876000</v>
      </c>
    </row>
    <row r="44" spans="1:9" ht="25.5" x14ac:dyDescent="0.2">
      <c r="A44" s="579">
        <v>31</v>
      </c>
      <c r="B44" s="32" t="s">
        <v>1746</v>
      </c>
      <c r="C44" s="565" t="s">
        <v>1747</v>
      </c>
      <c r="D44" s="566">
        <v>44511</v>
      </c>
      <c r="E44" s="32" t="s">
        <v>1748</v>
      </c>
      <c r="F44" s="564">
        <v>1078735.6000000001</v>
      </c>
      <c r="G44" s="564"/>
      <c r="H44" s="564"/>
      <c r="I44" s="564">
        <f t="shared" si="0"/>
        <v>1078735.6000000001</v>
      </c>
    </row>
    <row r="45" spans="1:9" ht="38.25" x14ac:dyDescent="0.2">
      <c r="A45" s="579">
        <v>32</v>
      </c>
      <c r="B45" s="32" t="s">
        <v>1720</v>
      </c>
      <c r="C45" s="36"/>
      <c r="D45" s="30"/>
      <c r="E45" s="32" t="s">
        <v>1721</v>
      </c>
      <c r="F45" s="564">
        <v>1145000</v>
      </c>
      <c r="G45" s="564"/>
      <c r="H45" s="564"/>
      <c r="I45" s="564">
        <f t="shared" si="0"/>
        <v>1145000</v>
      </c>
    </row>
    <row r="46" spans="1:9" ht="25.5" x14ac:dyDescent="0.2">
      <c r="A46" s="579">
        <v>33</v>
      </c>
      <c r="B46" s="32" t="s">
        <v>1726</v>
      </c>
      <c r="C46" s="36"/>
      <c r="D46" s="30"/>
      <c r="E46" s="32" t="s">
        <v>1727</v>
      </c>
      <c r="F46" s="564">
        <v>7912060.4000000004</v>
      </c>
      <c r="G46" s="564"/>
      <c r="H46" s="564"/>
      <c r="I46" s="564">
        <f t="shared" si="0"/>
        <v>7912060.4000000004</v>
      </c>
    </row>
    <row r="47" spans="1:9" ht="32.25" x14ac:dyDescent="0.2">
      <c r="A47" s="579">
        <v>34</v>
      </c>
      <c r="B47" s="595" t="s">
        <v>1756</v>
      </c>
      <c r="C47" s="596">
        <v>50</v>
      </c>
      <c r="D47" s="596"/>
      <c r="E47" s="593" t="s">
        <v>1757</v>
      </c>
      <c r="F47" s="597">
        <v>3800000</v>
      </c>
      <c r="G47" s="597"/>
      <c r="H47" s="594"/>
      <c r="I47" s="597">
        <v>3800000</v>
      </c>
    </row>
    <row r="48" spans="1:9" x14ac:dyDescent="0.2">
      <c r="A48" s="579">
        <v>35</v>
      </c>
      <c r="B48" s="595" t="s">
        <v>485</v>
      </c>
      <c r="C48" s="596">
        <v>7627</v>
      </c>
      <c r="D48" s="596"/>
      <c r="E48" s="593" t="s">
        <v>1758</v>
      </c>
      <c r="F48" s="597">
        <v>79344</v>
      </c>
      <c r="G48" s="597"/>
      <c r="H48" s="594"/>
      <c r="I48" s="597">
        <v>79344</v>
      </c>
    </row>
    <row r="49" spans="1:9" x14ac:dyDescent="0.2">
      <c r="A49" s="579">
        <v>36</v>
      </c>
      <c r="B49" s="595" t="s">
        <v>485</v>
      </c>
      <c r="C49" s="596">
        <v>7625</v>
      </c>
      <c r="D49" s="596"/>
      <c r="E49" s="593" t="s">
        <v>1758</v>
      </c>
      <c r="F49" s="597">
        <v>79344</v>
      </c>
      <c r="G49" s="597"/>
      <c r="H49" s="594"/>
      <c r="I49" s="597">
        <v>79344</v>
      </c>
    </row>
    <row r="50" spans="1:9" ht="53.25" x14ac:dyDescent="0.2">
      <c r="A50" s="579">
        <v>37</v>
      </c>
      <c r="B50" s="595" t="s">
        <v>54</v>
      </c>
      <c r="C50" s="596"/>
      <c r="D50" s="596"/>
      <c r="E50" s="593" t="s">
        <v>1759</v>
      </c>
      <c r="F50" s="597">
        <v>105000</v>
      </c>
      <c r="G50" s="597"/>
      <c r="H50" s="594"/>
      <c r="I50" s="597">
        <v>105000</v>
      </c>
    </row>
    <row r="51" spans="1:9" ht="21.75" x14ac:dyDescent="0.2">
      <c r="A51" s="579">
        <v>38</v>
      </c>
      <c r="B51" s="595" t="s">
        <v>1760</v>
      </c>
      <c r="C51" s="596">
        <v>7647</v>
      </c>
      <c r="D51" s="596"/>
      <c r="E51" s="593" t="s">
        <v>1758</v>
      </c>
      <c r="F51" s="597">
        <v>40000</v>
      </c>
      <c r="G51" s="597"/>
      <c r="H51" s="594"/>
      <c r="I51" s="597">
        <v>40000</v>
      </c>
    </row>
    <row r="52" spans="1:9" ht="21.75" x14ac:dyDescent="0.2">
      <c r="A52" s="579">
        <v>39</v>
      </c>
      <c r="B52" s="595" t="s">
        <v>1760</v>
      </c>
      <c r="C52" s="596">
        <v>7633</v>
      </c>
      <c r="D52" s="596"/>
      <c r="E52" s="593" t="s">
        <v>1758</v>
      </c>
      <c r="F52" s="597">
        <v>92800</v>
      </c>
      <c r="G52" s="597"/>
      <c r="H52" s="594"/>
      <c r="I52" s="597">
        <v>92800</v>
      </c>
    </row>
    <row r="53" spans="1:9" x14ac:dyDescent="0.2">
      <c r="A53" s="579">
        <v>40</v>
      </c>
      <c r="B53" s="595" t="s">
        <v>485</v>
      </c>
      <c r="C53" s="596">
        <v>3054</v>
      </c>
      <c r="D53" s="596"/>
      <c r="E53" s="593" t="s">
        <v>1758</v>
      </c>
      <c r="F53" s="597">
        <v>91640</v>
      </c>
      <c r="G53" s="597"/>
      <c r="H53" s="594"/>
      <c r="I53" s="597">
        <v>91640</v>
      </c>
    </row>
    <row r="54" spans="1:9" x14ac:dyDescent="0.2">
      <c r="A54" s="579">
        <v>41</v>
      </c>
      <c r="B54" s="595" t="s">
        <v>485</v>
      </c>
      <c r="C54" s="596">
        <v>7653</v>
      </c>
      <c r="D54" s="596"/>
      <c r="E54" s="593" t="s">
        <v>1758</v>
      </c>
      <c r="F54" s="597">
        <v>183280</v>
      </c>
      <c r="G54" s="597"/>
      <c r="H54" s="594"/>
      <c r="I54" s="597">
        <v>183280</v>
      </c>
    </row>
    <row r="55" spans="1:9" ht="32.25" x14ac:dyDescent="0.2">
      <c r="A55" s="579">
        <v>42</v>
      </c>
      <c r="B55" s="595" t="s">
        <v>1761</v>
      </c>
      <c r="C55" s="595" t="s">
        <v>1798</v>
      </c>
      <c r="D55" s="596"/>
      <c r="E55" s="593" t="s">
        <v>1762</v>
      </c>
      <c r="F55" s="597">
        <v>1194400</v>
      </c>
      <c r="G55" s="597"/>
      <c r="H55" s="594"/>
      <c r="I55" s="597">
        <v>1194400</v>
      </c>
    </row>
    <row r="56" spans="1:9" ht="42.75" x14ac:dyDescent="0.2">
      <c r="A56" s="579">
        <v>43</v>
      </c>
      <c r="B56" s="595" t="s">
        <v>1453</v>
      </c>
      <c r="C56" s="596">
        <v>57729</v>
      </c>
      <c r="D56" s="596"/>
      <c r="E56" s="593" t="s">
        <v>1763</v>
      </c>
      <c r="F56" s="597">
        <v>650000</v>
      </c>
      <c r="G56" s="597"/>
      <c r="H56" s="594"/>
      <c r="I56" s="597">
        <v>650000</v>
      </c>
    </row>
    <row r="57" spans="1:9" ht="32.25" x14ac:dyDescent="0.2">
      <c r="A57" s="579">
        <v>44</v>
      </c>
      <c r="B57" s="598" t="s">
        <v>1725</v>
      </c>
      <c r="C57" s="599">
        <v>39299</v>
      </c>
      <c r="D57" s="599"/>
      <c r="E57" s="593" t="s">
        <v>1764</v>
      </c>
      <c r="F57" s="597">
        <v>120000</v>
      </c>
      <c r="G57" s="597"/>
      <c r="H57" s="594"/>
      <c r="I57" s="597">
        <v>120000</v>
      </c>
    </row>
    <row r="58" spans="1:9" ht="32.25" x14ac:dyDescent="0.2">
      <c r="A58" s="579">
        <v>45</v>
      </c>
      <c r="B58" s="598" t="s">
        <v>1725</v>
      </c>
      <c r="C58" s="599">
        <v>39299</v>
      </c>
      <c r="D58" s="599"/>
      <c r="E58" s="593" t="s">
        <v>1764</v>
      </c>
      <c r="F58" s="597">
        <v>745000</v>
      </c>
      <c r="G58" s="597"/>
      <c r="H58" s="594"/>
      <c r="I58" s="597">
        <v>745000</v>
      </c>
    </row>
    <row r="59" spans="1:9" ht="21.75" x14ac:dyDescent="0.2">
      <c r="A59" s="579">
        <v>46</v>
      </c>
      <c r="B59" s="595" t="s">
        <v>335</v>
      </c>
      <c r="C59" s="596">
        <v>39298</v>
      </c>
      <c r="D59" s="596"/>
      <c r="E59" s="593" t="s">
        <v>1765</v>
      </c>
      <c r="F59" s="597">
        <v>300000</v>
      </c>
      <c r="G59" s="597"/>
      <c r="H59" s="594"/>
      <c r="I59" s="597">
        <v>300000</v>
      </c>
    </row>
    <row r="60" spans="1:9" ht="32.25" x14ac:dyDescent="0.2">
      <c r="A60" s="579">
        <v>47</v>
      </c>
      <c r="B60" s="595" t="s">
        <v>1766</v>
      </c>
      <c r="C60" s="596">
        <v>7779</v>
      </c>
      <c r="D60" s="596"/>
      <c r="E60" s="593" t="s">
        <v>1767</v>
      </c>
      <c r="F60" s="597">
        <v>455000</v>
      </c>
      <c r="G60" s="597"/>
      <c r="H60" s="594"/>
      <c r="I60" s="597">
        <v>455000</v>
      </c>
    </row>
    <row r="61" spans="1:9" ht="32.25" x14ac:dyDescent="0.2">
      <c r="A61" s="579">
        <v>48</v>
      </c>
      <c r="B61" s="595" t="s">
        <v>60</v>
      </c>
      <c r="C61" s="596">
        <v>57741</v>
      </c>
      <c r="D61" s="596"/>
      <c r="E61" s="593" t="s">
        <v>1768</v>
      </c>
      <c r="F61" s="597">
        <v>355990</v>
      </c>
      <c r="G61" s="597"/>
      <c r="H61" s="594"/>
      <c r="I61" s="597">
        <v>355990</v>
      </c>
    </row>
    <row r="62" spans="1:9" ht="21.75" x14ac:dyDescent="0.2">
      <c r="A62" s="579">
        <v>49</v>
      </c>
      <c r="B62" s="595" t="s">
        <v>1769</v>
      </c>
      <c r="C62" s="596">
        <v>57730</v>
      </c>
      <c r="D62" s="596"/>
      <c r="E62" s="593" t="s">
        <v>1770</v>
      </c>
      <c r="F62" s="597">
        <v>7200</v>
      </c>
      <c r="G62" s="597"/>
      <c r="H62" s="594"/>
      <c r="I62" s="597">
        <v>7200</v>
      </c>
    </row>
    <row r="63" spans="1:9" ht="42.75" x14ac:dyDescent="0.2">
      <c r="A63" s="579">
        <v>50</v>
      </c>
      <c r="B63" s="595" t="s">
        <v>1736</v>
      </c>
      <c r="C63" s="596"/>
      <c r="D63" s="596"/>
      <c r="E63" s="593" t="s">
        <v>1799</v>
      </c>
      <c r="F63" s="597">
        <v>109577</v>
      </c>
      <c r="G63" s="597"/>
      <c r="H63" s="594"/>
      <c r="I63" s="597">
        <v>109577</v>
      </c>
    </row>
    <row r="64" spans="1:9" s="523" customFormat="1" x14ac:dyDescent="0.2">
      <c r="A64" s="579">
        <v>51</v>
      </c>
      <c r="B64" s="595" t="s">
        <v>1800</v>
      </c>
      <c r="C64" s="596"/>
      <c r="D64" s="596"/>
      <c r="E64" s="593" t="s">
        <v>1801</v>
      </c>
      <c r="F64" s="597">
        <v>691700</v>
      </c>
      <c r="G64" s="597"/>
      <c r="H64" s="594"/>
      <c r="I64" s="597">
        <v>691700</v>
      </c>
    </row>
    <row r="65" spans="1:9" ht="32.25" x14ac:dyDescent="0.2">
      <c r="A65" s="579">
        <v>52</v>
      </c>
      <c r="B65" s="595" t="s">
        <v>1771</v>
      </c>
      <c r="C65" s="596">
        <v>57732</v>
      </c>
      <c r="D65" s="596"/>
      <c r="E65" s="593" t="s">
        <v>1772</v>
      </c>
      <c r="F65" s="597">
        <v>67240</v>
      </c>
      <c r="G65" s="597"/>
      <c r="H65" s="594"/>
      <c r="I65" s="597">
        <v>67240</v>
      </c>
    </row>
    <row r="66" spans="1:9" ht="32.25" x14ac:dyDescent="0.2">
      <c r="A66" s="579">
        <v>53</v>
      </c>
      <c r="B66" s="595" t="s">
        <v>1416</v>
      </c>
      <c r="C66" s="596">
        <v>57733</v>
      </c>
      <c r="D66" s="596"/>
      <c r="E66" s="593" t="s">
        <v>1772</v>
      </c>
      <c r="F66" s="597">
        <v>32960</v>
      </c>
      <c r="G66" s="597"/>
      <c r="H66" s="594"/>
      <c r="I66" s="597">
        <v>32960</v>
      </c>
    </row>
    <row r="67" spans="1:9" ht="42.75" x14ac:dyDescent="0.2">
      <c r="A67" s="579">
        <v>54</v>
      </c>
      <c r="B67" s="595" t="s">
        <v>1773</v>
      </c>
      <c r="C67" s="596">
        <v>7785</v>
      </c>
      <c r="D67" s="596"/>
      <c r="E67" s="593" t="s">
        <v>1774</v>
      </c>
      <c r="F67" s="597">
        <v>133081</v>
      </c>
      <c r="G67" s="597"/>
      <c r="H67" s="594"/>
      <c r="I67" s="597">
        <v>133081</v>
      </c>
    </row>
    <row r="68" spans="1:9" ht="21.75" x14ac:dyDescent="0.2">
      <c r="A68" s="579">
        <v>55</v>
      </c>
      <c r="B68" s="595" t="s">
        <v>1775</v>
      </c>
      <c r="C68" s="596"/>
      <c r="D68" s="596"/>
      <c r="E68" s="593" t="s">
        <v>1776</v>
      </c>
      <c r="F68" s="597">
        <v>82500</v>
      </c>
      <c r="G68" s="597"/>
      <c r="H68" s="594"/>
      <c r="I68" s="597">
        <v>82500</v>
      </c>
    </row>
    <row r="69" spans="1:9" ht="21.75" x14ac:dyDescent="0.2">
      <c r="A69" s="579">
        <v>56</v>
      </c>
      <c r="B69" s="595" t="s">
        <v>1777</v>
      </c>
      <c r="C69" s="596"/>
      <c r="D69" s="596"/>
      <c r="E69" s="593" t="s">
        <v>1778</v>
      </c>
      <c r="F69" s="597">
        <v>55000</v>
      </c>
      <c r="G69" s="597"/>
      <c r="H69" s="594"/>
      <c r="I69" s="597">
        <v>55000</v>
      </c>
    </row>
    <row r="70" spans="1:9" ht="18" customHeight="1" x14ac:dyDescent="0.2">
      <c r="A70" s="579">
        <v>57</v>
      </c>
      <c r="B70" s="595" t="s">
        <v>485</v>
      </c>
      <c r="C70" s="596"/>
      <c r="D70" s="596"/>
      <c r="E70" s="593" t="s">
        <v>1758</v>
      </c>
      <c r="F70" s="597">
        <v>379320</v>
      </c>
      <c r="G70" s="597"/>
      <c r="H70" s="594"/>
      <c r="I70" s="597">
        <v>379320</v>
      </c>
    </row>
    <row r="71" spans="1:9" ht="18" customHeight="1" x14ac:dyDescent="0.2">
      <c r="A71" s="579"/>
      <c r="B71" s="595"/>
      <c r="C71" s="596"/>
      <c r="D71" s="596"/>
      <c r="E71" s="593"/>
      <c r="F71" s="602">
        <f>SUM(F18:F70)</f>
        <v>26074277</v>
      </c>
      <c r="G71" s="602"/>
      <c r="H71" s="603">
        <f>H72</f>
        <v>612480</v>
      </c>
      <c r="I71" s="602">
        <f>SUM(I18:I70)</f>
        <v>26074277</v>
      </c>
    </row>
    <row r="72" spans="1:9" ht="18" customHeight="1" x14ac:dyDescent="0.3">
      <c r="A72" s="579"/>
      <c r="B72" s="595"/>
      <c r="C72" s="596"/>
      <c r="D72" s="596"/>
      <c r="E72" s="593"/>
      <c r="F72" s="604">
        <f>F15+F71</f>
        <v>28074277</v>
      </c>
      <c r="G72" s="605"/>
      <c r="H72" s="606">
        <f>H15</f>
        <v>612480</v>
      </c>
      <c r="I72" s="607">
        <f>I71+I15</f>
        <v>28686757</v>
      </c>
    </row>
    <row r="73" spans="1:9" x14ac:dyDescent="0.2">
      <c r="A73" s="579"/>
      <c r="B73" s="600" t="s">
        <v>341</v>
      </c>
      <c r="C73" s="600"/>
    </row>
    <row r="74" spans="1:9" x14ac:dyDescent="0.2">
      <c r="A74" s="579"/>
    </row>
    <row r="75" spans="1:9" x14ac:dyDescent="0.2">
      <c r="A75" s="579"/>
    </row>
    <row r="76" spans="1:9" x14ac:dyDescent="0.2">
      <c r="A76" s="579"/>
    </row>
    <row r="77" spans="1:9" x14ac:dyDescent="0.2">
      <c r="A77" s="579"/>
    </row>
    <row r="78" spans="1:9" x14ac:dyDescent="0.2">
      <c r="A78" s="579"/>
    </row>
    <row r="79" spans="1:9" x14ac:dyDescent="0.2">
      <c r="A79" s="579"/>
    </row>
    <row r="80" spans="1:9" x14ac:dyDescent="0.2">
      <c r="A80" s="579"/>
    </row>
    <row r="81" spans="1:1" x14ac:dyDescent="0.2">
      <c r="A81" s="579"/>
    </row>
    <row r="82" spans="1:1" x14ac:dyDescent="0.2">
      <c r="A82" s="579"/>
    </row>
    <row r="83" spans="1:1" x14ac:dyDescent="0.2">
      <c r="A83" s="579"/>
    </row>
    <row r="84" spans="1:1" x14ac:dyDescent="0.2">
      <c r="A84" s="579"/>
    </row>
    <row r="85" spans="1:1" x14ac:dyDescent="0.2">
      <c r="A85" s="579"/>
    </row>
    <row r="86" spans="1:1" x14ac:dyDescent="0.2">
      <c r="A86" s="579"/>
    </row>
    <row r="87" spans="1:1" x14ac:dyDescent="0.2">
      <c r="A87" s="579"/>
    </row>
    <row r="88" spans="1:1" x14ac:dyDescent="0.2">
      <c r="A88" s="579"/>
    </row>
    <row r="89" spans="1:1" x14ac:dyDescent="0.2">
      <c r="A89" s="579"/>
    </row>
    <row r="90" spans="1:1" x14ac:dyDescent="0.2">
      <c r="A90" s="601"/>
    </row>
    <row r="91" spans="1:1" x14ac:dyDescent="0.2">
      <c r="A91" s="579"/>
    </row>
    <row r="92" spans="1:1" x14ac:dyDescent="0.2">
      <c r="A92" s="579"/>
    </row>
    <row r="93" spans="1:1" x14ac:dyDescent="0.2">
      <c r="A93" s="601"/>
    </row>
    <row r="94" spans="1:1" x14ac:dyDescent="0.2">
      <c r="A94" s="579"/>
    </row>
    <row r="95" spans="1:1" x14ac:dyDescent="0.2">
      <c r="A95" s="601"/>
    </row>
    <row r="96" spans="1:1" x14ac:dyDescent="0.2">
      <c r="A96" s="601"/>
    </row>
    <row r="97" spans="1:10" x14ac:dyDescent="0.2">
      <c r="A97" s="601"/>
    </row>
    <row r="98" spans="1:10" x14ac:dyDescent="0.2">
      <c r="A98" s="601"/>
    </row>
    <row r="99" spans="1:10" x14ac:dyDescent="0.2">
      <c r="A99" s="601"/>
    </row>
    <row r="100" spans="1:10" x14ac:dyDescent="0.2">
      <c r="A100" s="601"/>
    </row>
    <row r="101" spans="1:10" x14ac:dyDescent="0.2">
      <c r="A101" s="601"/>
    </row>
    <row r="102" spans="1:10" x14ac:dyDescent="0.2">
      <c r="A102" s="601"/>
    </row>
    <row r="103" spans="1:10" x14ac:dyDescent="0.2">
      <c r="A103" s="601"/>
    </row>
    <row r="104" spans="1:10" x14ac:dyDescent="0.2">
      <c r="A104" s="601"/>
    </row>
    <row r="105" spans="1:10" x14ac:dyDescent="0.2">
      <c r="A105" s="601"/>
    </row>
    <row r="106" spans="1:10" x14ac:dyDescent="0.2">
      <c r="A106" s="601"/>
      <c r="J106" s="524"/>
    </row>
    <row r="107" spans="1:10" x14ac:dyDescent="0.2">
      <c r="A107" s="579"/>
    </row>
    <row r="108" spans="1:10" x14ac:dyDescent="0.2">
      <c r="A108" s="579"/>
    </row>
    <row r="109" spans="1:10" x14ac:dyDescent="0.2">
      <c r="A109" s="579"/>
    </row>
    <row r="110" spans="1:10" x14ac:dyDescent="0.2">
      <c r="A110" s="601"/>
    </row>
    <row r="111" spans="1:10" x14ac:dyDescent="0.2">
      <c r="A111" s="601"/>
    </row>
    <row r="112" spans="1:10" x14ac:dyDescent="0.2">
      <c r="A112" s="601"/>
    </row>
    <row r="113" spans="1:1" x14ac:dyDescent="0.2">
      <c r="A113" s="601"/>
    </row>
    <row r="114" spans="1:1" x14ac:dyDescent="0.2">
      <c r="A114" s="579"/>
    </row>
    <row r="115" spans="1:1" x14ac:dyDescent="0.2">
      <c r="A115" s="601"/>
    </row>
    <row r="116" spans="1:1" x14ac:dyDescent="0.2">
      <c r="A116" s="601"/>
    </row>
    <row r="117" spans="1:1" x14ac:dyDescent="0.2">
      <c r="A117" s="601"/>
    </row>
    <row r="118" spans="1:1" x14ac:dyDescent="0.2">
      <c r="A118" s="579"/>
    </row>
    <row r="119" spans="1:1" x14ac:dyDescent="0.2">
      <c r="A119" s="579"/>
    </row>
    <row r="120" spans="1:1" x14ac:dyDescent="0.2">
      <c r="A120" s="579"/>
    </row>
    <row r="121" spans="1:1" x14ac:dyDescent="0.2">
      <c r="A121" s="601"/>
    </row>
    <row r="122" spans="1:1" x14ac:dyDescent="0.2">
      <c r="A122" s="601"/>
    </row>
    <row r="123" spans="1:1" x14ac:dyDescent="0.2">
      <c r="A123" s="601"/>
    </row>
  </sheetData>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5888-6029-4766-B6B0-48FC66D03486}">
  <sheetPr>
    <tabColor rgb="FF92D050"/>
  </sheetPr>
  <dimension ref="A1:H75"/>
  <sheetViews>
    <sheetView topLeftCell="B50" workbookViewId="0">
      <selection activeCell="E64" sqref="E64"/>
    </sheetView>
  </sheetViews>
  <sheetFormatPr defaultRowHeight="12.75" x14ac:dyDescent="0.2"/>
  <cols>
    <col min="1" max="1" width="9.140625" style="269"/>
    <col min="2" max="2" width="44.28515625" style="269" customWidth="1"/>
    <col min="3" max="3" width="12.28515625" style="269" bestFit="1" customWidth="1"/>
    <col min="4" max="4" width="21.5703125" style="269" customWidth="1"/>
    <col min="5" max="5" width="40.28515625" style="269" customWidth="1"/>
    <col min="6" max="6" width="18.85546875" style="269" customWidth="1"/>
    <col min="7" max="7" width="14.28515625" style="269" customWidth="1"/>
    <col min="8" max="8" width="26.140625" style="269" customWidth="1"/>
    <col min="9" max="16384" width="9.140625" style="269"/>
  </cols>
  <sheetData>
    <row r="1" spans="1:8" x14ac:dyDescent="0.2">
      <c r="A1" s="86" t="s">
        <v>0</v>
      </c>
    </row>
    <row r="2" spans="1:8" x14ac:dyDescent="0.2">
      <c r="A2" s="88" t="s">
        <v>819</v>
      </c>
    </row>
    <row r="3" spans="1:8" x14ac:dyDescent="0.2">
      <c r="A3" s="88" t="s">
        <v>839</v>
      </c>
      <c r="B3" s="89"/>
    </row>
    <row r="4" spans="1:8" x14ac:dyDescent="0.2">
      <c r="A4" s="88"/>
      <c r="B4" s="90"/>
      <c r="C4" s="90"/>
      <c r="D4" s="90"/>
      <c r="E4" s="90"/>
      <c r="F4" s="90"/>
    </row>
    <row r="5" spans="1:8" x14ac:dyDescent="0.2">
      <c r="A5" s="88" t="s">
        <v>345</v>
      </c>
    </row>
    <row r="7" spans="1:8" ht="38.25" x14ac:dyDescent="0.2">
      <c r="A7" s="150" t="s">
        <v>4</v>
      </c>
      <c r="B7" s="270" t="s">
        <v>5</v>
      </c>
      <c r="C7" s="150" t="s">
        <v>6</v>
      </c>
      <c r="D7" s="150" t="s">
        <v>7</v>
      </c>
      <c r="E7" s="270" t="s">
        <v>8</v>
      </c>
      <c r="F7" s="150" t="s">
        <v>9</v>
      </c>
      <c r="G7" s="150" t="s">
        <v>10</v>
      </c>
      <c r="H7" s="150" t="s">
        <v>346</v>
      </c>
    </row>
    <row r="8" spans="1:8" x14ac:dyDescent="0.2">
      <c r="A8" s="150"/>
      <c r="B8" s="150"/>
      <c r="C8" s="150"/>
      <c r="D8" s="150"/>
      <c r="E8" s="150"/>
      <c r="F8" s="150" t="s">
        <v>13</v>
      </c>
      <c r="G8" s="150" t="s">
        <v>14</v>
      </c>
      <c r="H8" s="150" t="s">
        <v>15</v>
      </c>
    </row>
    <row r="9" spans="1:8" x14ac:dyDescent="0.2">
      <c r="A9" s="271">
        <v>1</v>
      </c>
      <c r="B9" s="272" t="s">
        <v>840</v>
      </c>
      <c r="C9" s="273"/>
      <c r="D9" s="274" t="s">
        <v>841</v>
      </c>
      <c r="E9" s="275" t="s">
        <v>842</v>
      </c>
      <c r="F9" s="276">
        <v>1000000</v>
      </c>
      <c r="G9" s="277">
        <v>0</v>
      </c>
      <c r="H9" s="278">
        <f t="shared" ref="H9:H23" si="0">F9-G9</f>
        <v>1000000</v>
      </c>
    </row>
    <row r="10" spans="1:8" ht="25.5" x14ac:dyDescent="0.2">
      <c r="A10" s="271">
        <v>2</v>
      </c>
      <c r="B10" s="272" t="s">
        <v>843</v>
      </c>
      <c r="C10" s="273">
        <v>5084</v>
      </c>
      <c r="D10" s="279" t="s">
        <v>333</v>
      </c>
      <c r="E10" s="275" t="s">
        <v>844</v>
      </c>
      <c r="F10" s="276">
        <v>514000</v>
      </c>
      <c r="G10" s="277">
        <v>0</v>
      </c>
      <c r="H10" s="278">
        <f t="shared" si="0"/>
        <v>514000</v>
      </c>
    </row>
    <row r="11" spans="1:8" x14ac:dyDescent="0.2">
      <c r="A11" s="271">
        <v>3</v>
      </c>
      <c r="B11" s="272" t="s">
        <v>845</v>
      </c>
      <c r="C11" s="273"/>
      <c r="D11" s="279" t="s">
        <v>333</v>
      </c>
      <c r="E11" s="275" t="s">
        <v>846</v>
      </c>
      <c r="F11" s="280">
        <v>254100</v>
      </c>
      <c r="G11" s="277">
        <v>0</v>
      </c>
      <c r="H11" s="278">
        <f t="shared" si="0"/>
        <v>254100</v>
      </c>
    </row>
    <row r="12" spans="1:8" x14ac:dyDescent="0.2">
      <c r="A12" s="271">
        <v>4</v>
      </c>
      <c r="B12" s="272" t="s">
        <v>847</v>
      </c>
      <c r="C12" s="281" t="s">
        <v>848</v>
      </c>
      <c r="D12" s="279" t="s">
        <v>849</v>
      </c>
      <c r="E12" s="275" t="s">
        <v>850</v>
      </c>
      <c r="F12" s="282">
        <v>800000</v>
      </c>
      <c r="G12" s="277">
        <v>0</v>
      </c>
      <c r="H12" s="278">
        <f t="shared" si="0"/>
        <v>800000</v>
      </c>
    </row>
    <row r="13" spans="1:8" x14ac:dyDescent="0.2">
      <c r="A13" s="271">
        <v>5</v>
      </c>
      <c r="B13" s="272" t="s">
        <v>16</v>
      </c>
      <c r="C13" s="281">
        <v>5075</v>
      </c>
      <c r="D13" s="283" t="s">
        <v>851</v>
      </c>
      <c r="E13" s="284" t="s">
        <v>852</v>
      </c>
      <c r="F13" s="285">
        <v>127400</v>
      </c>
      <c r="G13" s="277">
        <v>0</v>
      </c>
      <c r="H13" s="278">
        <f t="shared" si="0"/>
        <v>127400</v>
      </c>
    </row>
    <row r="14" spans="1:8" x14ac:dyDescent="0.2">
      <c r="A14" s="271">
        <v>6</v>
      </c>
      <c r="B14" s="272" t="s">
        <v>16</v>
      </c>
      <c r="C14" s="286">
        <v>5072</v>
      </c>
      <c r="D14" s="273" t="s">
        <v>851</v>
      </c>
      <c r="E14" s="275" t="s">
        <v>852</v>
      </c>
      <c r="F14" s="285">
        <v>98100</v>
      </c>
      <c r="G14" s="277">
        <v>0</v>
      </c>
      <c r="H14" s="278">
        <f t="shared" si="0"/>
        <v>98100</v>
      </c>
    </row>
    <row r="15" spans="1:8" x14ac:dyDescent="0.2">
      <c r="A15" s="271">
        <v>7</v>
      </c>
      <c r="B15" s="272" t="s">
        <v>16</v>
      </c>
      <c r="C15" s="286">
        <v>5073</v>
      </c>
      <c r="D15" s="273" t="s">
        <v>851</v>
      </c>
      <c r="E15" s="275" t="s">
        <v>852</v>
      </c>
      <c r="F15" s="285">
        <v>134500</v>
      </c>
      <c r="G15" s="277">
        <v>0</v>
      </c>
      <c r="H15" s="278">
        <f t="shared" si="0"/>
        <v>134500</v>
      </c>
    </row>
    <row r="16" spans="1:8" x14ac:dyDescent="0.2">
      <c r="A16" s="271">
        <v>8</v>
      </c>
      <c r="B16" s="272" t="s">
        <v>16</v>
      </c>
      <c r="C16" s="286">
        <v>9442</v>
      </c>
      <c r="D16" s="273" t="s">
        <v>851</v>
      </c>
      <c r="E16" s="284" t="s">
        <v>853</v>
      </c>
      <c r="F16" s="285">
        <v>87400</v>
      </c>
      <c r="G16" s="277">
        <v>0</v>
      </c>
      <c r="H16" s="278">
        <f t="shared" si="0"/>
        <v>87400</v>
      </c>
    </row>
    <row r="17" spans="1:8" x14ac:dyDescent="0.2">
      <c r="A17" s="271">
        <v>9</v>
      </c>
      <c r="B17" s="272" t="s">
        <v>854</v>
      </c>
      <c r="C17" s="286">
        <v>56584</v>
      </c>
      <c r="D17" s="273" t="s">
        <v>851</v>
      </c>
      <c r="E17" s="275" t="s">
        <v>855</v>
      </c>
      <c r="F17" s="285">
        <v>735755</v>
      </c>
      <c r="G17" s="277">
        <v>0</v>
      </c>
      <c r="H17" s="278">
        <f t="shared" si="0"/>
        <v>735755</v>
      </c>
    </row>
    <row r="18" spans="1:8" x14ac:dyDescent="0.2">
      <c r="A18" s="271">
        <v>10</v>
      </c>
      <c r="B18" s="272" t="s">
        <v>856</v>
      </c>
      <c r="C18" s="286">
        <v>747</v>
      </c>
      <c r="D18" s="273" t="s">
        <v>851</v>
      </c>
      <c r="E18" s="275" t="s">
        <v>857</v>
      </c>
      <c r="F18" s="285">
        <v>654000</v>
      </c>
      <c r="G18" s="277">
        <v>0</v>
      </c>
      <c r="H18" s="278">
        <f t="shared" si="0"/>
        <v>654000</v>
      </c>
    </row>
    <row r="19" spans="1:8" x14ac:dyDescent="0.2">
      <c r="A19" s="271">
        <v>11</v>
      </c>
      <c r="B19" s="272" t="s">
        <v>858</v>
      </c>
      <c r="C19" s="286">
        <v>748</v>
      </c>
      <c r="D19" s="273" t="s">
        <v>851</v>
      </c>
      <c r="E19" s="275" t="s">
        <v>859</v>
      </c>
      <c r="F19" s="285">
        <v>332500</v>
      </c>
      <c r="G19" s="277"/>
      <c r="H19" s="287">
        <f t="shared" si="0"/>
        <v>332500</v>
      </c>
    </row>
    <row r="20" spans="1:8" ht="25.5" x14ac:dyDescent="0.2">
      <c r="A20" s="271">
        <v>12</v>
      </c>
      <c r="B20" s="272" t="s">
        <v>860</v>
      </c>
      <c r="C20" s="286">
        <v>739</v>
      </c>
      <c r="D20" s="273" t="s">
        <v>851</v>
      </c>
      <c r="E20" s="275" t="s">
        <v>861</v>
      </c>
      <c r="F20" s="285">
        <v>54500</v>
      </c>
      <c r="G20" s="277">
        <v>0</v>
      </c>
      <c r="H20" s="278">
        <f t="shared" si="0"/>
        <v>54500</v>
      </c>
    </row>
    <row r="21" spans="1:8" x14ac:dyDescent="0.2">
      <c r="A21" s="271">
        <v>13</v>
      </c>
      <c r="B21" s="288" t="s">
        <v>862</v>
      </c>
      <c r="C21" s="281">
        <v>9445</v>
      </c>
      <c r="D21" s="283" t="s">
        <v>851</v>
      </c>
      <c r="E21" s="284" t="s">
        <v>863</v>
      </c>
      <c r="F21" s="285">
        <v>94800</v>
      </c>
      <c r="G21" s="277">
        <v>0</v>
      </c>
      <c r="H21" s="278">
        <f t="shared" si="0"/>
        <v>94800</v>
      </c>
    </row>
    <row r="22" spans="1:8" x14ac:dyDescent="0.2">
      <c r="A22" s="271">
        <v>14</v>
      </c>
      <c r="B22" s="288" t="s">
        <v>864</v>
      </c>
      <c r="C22" s="281">
        <v>9443</v>
      </c>
      <c r="D22" s="283" t="s">
        <v>851</v>
      </c>
      <c r="E22" s="284" t="s">
        <v>865</v>
      </c>
      <c r="F22" s="285">
        <v>118000</v>
      </c>
      <c r="G22" s="277">
        <v>0</v>
      </c>
      <c r="H22" s="278">
        <f t="shared" si="0"/>
        <v>118000</v>
      </c>
    </row>
    <row r="23" spans="1:8" ht="25.5" x14ac:dyDescent="0.2">
      <c r="A23" s="271">
        <v>15</v>
      </c>
      <c r="B23" s="289" t="s">
        <v>866</v>
      </c>
      <c r="C23" s="283">
        <v>11974</v>
      </c>
      <c r="D23" s="283" t="s">
        <v>867</v>
      </c>
      <c r="E23" s="290" t="s">
        <v>868</v>
      </c>
      <c r="F23" s="291">
        <v>30000</v>
      </c>
      <c r="G23" s="277">
        <v>0</v>
      </c>
      <c r="H23" s="278">
        <f t="shared" si="0"/>
        <v>30000</v>
      </c>
    </row>
    <row r="24" spans="1:8" ht="38.25" x14ac:dyDescent="0.2">
      <c r="A24" s="271">
        <v>16</v>
      </c>
      <c r="B24" s="289" t="s">
        <v>866</v>
      </c>
      <c r="C24" s="283">
        <v>11975</v>
      </c>
      <c r="D24" s="292">
        <v>45356</v>
      </c>
      <c r="E24" s="290" t="s">
        <v>869</v>
      </c>
      <c r="F24" s="291">
        <v>30000</v>
      </c>
      <c r="G24" s="277">
        <v>0</v>
      </c>
      <c r="H24" s="278">
        <f>F24-G24</f>
        <v>30000</v>
      </c>
    </row>
    <row r="25" spans="1:8" ht="25.5" x14ac:dyDescent="0.2">
      <c r="A25" s="271">
        <v>17</v>
      </c>
      <c r="B25" s="272" t="s">
        <v>870</v>
      </c>
      <c r="C25" s="273">
        <v>56647</v>
      </c>
      <c r="D25" s="292" t="s">
        <v>871</v>
      </c>
      <c r="E25" s="284" t="s">
        <v>872</v>
      </c>
      <c r="F25" s="291">
        <v>315000</v>
      </c>
      <c r="G25" s="277">
        <v>0</v>
      </c>
      <c r="H25" s="278">
        <f t="shared" ref="H25:H61" si="1">F25-G25</f>
        <v>315000</v>
      </c>
    </row>
    <row r="26" spans="1:8" x14ac:dyDescent="0.2">
      <c r="A26" s="271">
        <v>18</v>
      </c>
      <c r="B26" s="289" t="s">
        <v>508</v>
      </c>
      <c r="C26" s="283"/>
      <c r="D26" s="292" t="s">
        <v>667</v>
      </c>
      <c r="E26" s="289" t="s">
        <v>873</v>
      </c>
      <c r="F26" s="293">
        <v>9000</v>
      </c>
      <c r="G26" s="294">
        <v>0</v>
      </c>
      <c r="H26" s="278">
        <f t="shared" si="1"/>
        <v>9000</v>
      </c>
    </row>
    <row r="27" spans="1:8" x14ac:dyDescent="0.2">
      <c r="A27" s="271">
        <v>19</v>
      </c>
      <c r="B27" s="289" t="s">
        <v>510</v>
      </c>
      <c r="C27" s="283"/>
      <c r="D27" s="292" t="s">
        <v>667</v>
      </c>
      <c r="E27" s="289" t="s">
        <v>873</v>
      </c>
      <c r="F27" s="293">
        <v>8640</v>
      </c>
      <c r="G27" s="294">
        <v>0</v>
      </c>
      <c r="H27" s="278">
        <f t="shared" si="1"/>
        <v>8640</v>
      </c>
    </row>
    <row r="28" spans="1:8" x14ac:dyDescent="0.2">
      <c r="A28" s="271">
        <v>20</v>
      </c>
      <c r="B28" s="289" t="s">
        <v>510</v>
      </c>
      <c r="C28" s="283"/>
      <c r="D28" s="292" t="s">
        <v>667</v>
      </c>
      <c r="E28" s="289" t="s">
        <v>873</v>
      </c>
      <c r="F28" s="293">
        <v>3600</v>
      </c>
      <c r="G28" s="294">
        <v>0</v>
      </c>
      <c r="H28" s="278">
        <f t="shared" si="1"/>
        <v>3600</v>
      </c>
    </row>
    <row r="29" spans="1:8" x14ac:dyDescent="0.2">
      <c r="A29" s="271">
        <v>21</v>
      </c>
      <c r="B29" s="289" t="s">
        <v>508</v>
      </c>
      <c r="C29" s="283"/>
      <c r="D29" s="292" t="s">
        <v>667</v>
      </c>
      <c r="E29" s="289" t="s">
        <v>873</v>
      </c>
      <c r="F29" s="293">
        <v>3000</v>
      </c>
      <c r="G29" s="294">
        <v>0</v>
      </c>
      <c r="H29" s="278">
        <f t="shared" si="1"/>
        <v>3000</v>
      </c>
    </row>
    <row r="30" spans="1:8" x14ac:dyDescent="0.2">
      <c r="A30" s="271">
        <v>22</v>
      </c>
      <c r="B30" s="289" t="s">
        <v>508</v>
      </c>
      <c r="C30" s="283"/>
      <c r="D30" s="292" t="s">
        <v>667</v>
      </c>
      <c r="E30" s="289" t="s">
        <v>873</v>
      </c>
      <c r="F30" s="293">
        <v>3000</v>
      </c>
      <c r="G30" s="294">
        <v>0</v>
      </c>
      <c r="H30" s="278">
        <f t="shared" si="1"/>
        <v>3000</v>
      </c>
    </row>
    <row r="31" spans="1:8" x14ac:dyDescent="0.2">
      <c r="A31" s="271">
        <v>23</v>
      </c>
      <c r="B31" s="289" t="s">
        <v>510</v>
      </c>
      <c r="C31" s="283"/>
      <c r="D31" s="292" t="s">
        <v>667</v>
      </c>
      <c r="E31" s="289" t="s">
        <v>873</v>
      </c>
      <c r="F31" s="293">
        <v>4200</v>
      </c>
      <c r="G31" s="294">
        <v>0</v>
      </c>
      <c r="H31" s="278">
        <f t="shared" si="1"/>
        <v>4200</v>
      </c>
    </row>
    <row r="32" spans="1:8" x14ac:dyDescent="0.2">
      <c r="A32" s="271">
        <v>24</v>
      </c>
      <c r="B32" s="289" t="s">
        <v>508</v>
      </c>
      <c r="C32" s="283"/>
      <c r="D32" s="292" t="s">
        <v>667</v>
      </c>
      <c r="E32" s="289" t="s">
        <v>873</v>
      </c>
      <c r="F32" s="293">
        <v>8250</v>
      </c>
      <c r="G32" s="294">
        <v>0</v>
      </c>
      <c r="H32" s="278">
        <f t="shared" si="1"/>
        <v>8250</v>
      </c>
    </row>
    <row r="33" spans="1:8" x14ac:dyDescent="0.2">
      <c r="A33" s="271">
        <v>25</v>
      </c>
      <c r="B33" s="289" t="s">
        <v>510</v>
      </c>
      <c r="C33" s="283"/>
      <c r="D33" s="292" t="s">
        <v>667</v>
      </c>
      <c r="E33" s="289" t="s">
        <v>873</v>
      </c>
      <c r="F33" s="293">
        <v>9240</v>
      </c>
      <c r="G33" s="294">
        <v>0</v>
      </c>
      <c r="H33" s="278">
        <f t="shared" si="1"/>
        <v>9240</v>
      </c>
    </row>
    <row r="34" spans="1:8" x14ac:dyDescent="0.2">
      <c r="A34" s="271">
        <v>26</v>
      </c>
      <c r="B34" s="289" t="s">
        <v>508</v>
      </c>
      <c r="C34" s="283"/>
      <c r="D34" s="292" t="s">
        <v>667</v>
      </c>
      <c r="E34" s="289" t="s">
        <v>873</v>
      </c>
      <c r="F34" s="293">
        <v>1800</v>
      </c>
      <c r="G34" s="294">
        <v>0</v>
      </c>
      <c r="H34" s="278">
        <f t="shared" si="1"/>
        <v>1800</v>
      </c>
    </row>
    <row r="35" spans="1:8" x14ac:dyDescent="0.2">
      <c r="A35" s="271">
        <v>27</v>
      </c>
      <c r="B35" s="289" t="s">
        <v>508</v>
      </c>
      <c r="C35" s="283"/>
      <c r="D35" s="292" t="s">
        <v>667</v>
      </c>
      <c r="E35" s="289" t="s">
        <v>873</v>
      </c>
      <c r="F35" s="293">
        <v>3000</v>
      </c>
      <c r="G35" s="294">
        <v>0</v>
      </c>
      <c r="H35" s="278">
        <f t="shared" si="1"/>
        <v>3000</v>
      </c>
    </row>
    <row r="36" spans="1:8" x14ac:dyDescent="0.2">
      <c r="A36" s="271">
        <v>28</v>
      </c>
      <c r="B36" s="289" t="s">
        <v>510</v>
      </c>
      <c r="C36" s="283"/>
      <c r="D36" s="292" t="s">
        <v>667</v>
      </c>
      <c r="E36" s="289" t="s">
        <v>873</v>
      </c>
      <c r="F36" s="293">
        <v>4200</v>
      </c>
      <c r="G36" s="294">
        <v>0</v>
      </c>
      <c r="H36" s="278">
        <f t="shared" si="1"/>
        <v>4200</v>
      </c>
    </row>
    <row r="37" spans="1:8" x14ac:dyDescent="0.2">
      <c r="A37" s="271">
        <v>29</v>
      </c>
      <c r="B37" s="289" t="s">
        <v>508</v>
      </c>
      <c r="C37" s="283"/>
      <c r="D37" s="292" t="s">
        <v>667</v>
      </c>
      <c r="E37" s="289" t="s">
        <v>873</v>
      </c>
      <c r="F37" s="293">
        <v>8250</v>
      </c>
      <c r="G37" s="294">
        <v>0</v>
      </c>
      <c r="H37" s="278">
        <f t="shared" si="1"/>
        <v>8250</v>
      </c>
    </row>
    <row r="38" spans="1:8" x14ac:dyDescent="0.2">
      <c r="A38" s="271">
        <v>30</v>
      </c>
      <c r="B38" s="289" t="s">
        <v>510</v>
      </c>
      <c r="C38" s="283"/>
      <c r="D38" s="292" t="s">
        <v>667</v>
      </c>
      <c r="E38" s="289" t="s">
        <v>873</v>
      </c>
      <c r="F38" s="293">
        <v>9240</v>
      </c>
      <c r="G38" s="294">
        <v>0</v>
      </c>
      <c r="H38" s="278">
        <f t="shared" si="1"/>
        <v>9240</v>
      </c>
    </row>
    <row r="39" spans="1:8" x14ac:dyDescent="0.2">
      <c r="A39" s="271">
        <v>31</v>
      </c>
      <c r="B39" s="289" t="s">
        <v>508</v>
      </c>
      <c r="C39" s="283"/>
      <c r="D39" s="292" t="s">
        <v>667</v>
      </c>
      <c r="E39" s="289" t="s">
        <v>873</v>
      </c>
      <c r="F39" s="293">
        <v>3000</v>
      </c>
      <c r="G39" s="294">
        <v>0</v>
      </c>
      <c r="H39" s="278">
        <f t="shared" si="1"/>
        <v>3000</v>
      </c>
    </row>
    <row r="40" spans="1:8" x14ac:dyDescent="0.2">
      <c r="A40" s="271">
        <v>32</v>
      </c>
      <c r="B40" s="289" t="s">
        <v>510</v>
      </c>
      <c r="C40" s="283"/>
      <c r="D40" s="292" t="s">
        <v>667</v>
      </c>
      <c r="E40" s="289" t="s">
        <v>873</v>
      </c>
      <c r="F40" s="293">
        <v>3600</v>
      </c>
      <c r="G40" s="294">
        <v>0</v>
      </c>
      <c r="H40" s="278">
        <f t="shared" si="1"/>
        <v>3600</v>
      </c>
    </row>
    <row r="41" spans="1:8" x14ac:dyDescent="0.2">
      <c r="A41" s="271">
        <v>33</v>
      </c>
      <c r="B41" s="289" t="s">
        <v>508</v>
      </c>
      <c r="C41" s="283"/>
      <c r="D41" s="292" t="s">
        <v>667</v>
      </c>
      <c r="E41" s="289" t="s">
        <v>873</v>
      </c>
      <c r="F41" s="293">
        <v>8250</v>
      </c>
      <c r="G41" s="294">
        <v>0</v>
      </c>
      <c r="H41" s="278">
        <f t="shared" si="1"/>
        <v>8250</v>
      </c>
    </row>
    <row r="42" spans="1:8" x14ac:dyDescent="0.2">
      <c r="A42" s="271">
        <v>34</v>
      </c>
      <c r="B42" s="289" t="s">
        <v>510</v>
      </c>
      <c r="C42" s="283"/>
      <c r="D42" s="292" t="s">
        <v>667</v>
      </c>
      <c r="E42" s="289" t="s">
        <v>873</v>
      </c>
      <c r="F42" s="293">
        <v>9240</v>
      </c>
      <c r="G42" s="294">
        <v>0</v>
      </c>
      <c r="H42" s="278">
        <f t="shared" si="1"/>
        <v>9240</v>
      </c>
    </row>
    <row r="43" spans="1:8" x14ac:dyDescent="0.2">
      <c r="A43" s="271">
        <v>35</v>
      </c>
      <c r="B43" s="289" t="s">
        <v>510</v>
      </c>
      <c r="C43" s="283"/>
      <c r="D43" s="292" t="s">
        <v>667</v>
      </c>
      <c r="E43" s="289" t="s">
        <v>873</v>
      </c>
      <c r="F43" s="293">
        <v>9240</v>
      </c>
      <c r="G43" s="294">
        <v>0</v>
      </c>
      <c r="H43" s="278">
        <f t="shared" si="1"/>
        <v>9240</v>
      </c>
    </row>
    <row r="44" spans="1:8" x14ac:dyDescent="0.2">
      <c r="A44" s="271">
        <v>36</v>
      </c>
      <c r="B44" s="289" t="s">
        <v>508</v>
      </c>
      <c r="C44" s="283"/>
      <c r="D44" s="292" t="s">
        <v>667</v>
      </c>
      <c r="E44" s="289" t="s">
        <v>873</v>
      </c>
      <c r="F44" s="293">
        <v>3000</v>
      </c>
      <c r="G44" s="294">
        <v>0</v>
      </c>
      <c r="H44" s="278">
        <f t="shared" si="1"/>
        <v>3000</v>
      </c>
    </row>
    <row r="45" spans="1:8" x14ac:dyDescent="0.2">
      <c r="A45" s="271">
        <v>37</v>
      </c>
      <c r="B45" s="289" t="s">
        <v>510</v>
      </c>
      <c r="C45" s="283"/>
      <c r="D45" s="292" t="s">
        <v>667</v>
      </c>
      <c r="E45" s="289" t="s">
        <v>873</v>
      </c>
      <c r="F45" s="293">
        <v>4200</v>
      </c>
      <c r="G45" s="294">
        <v>0</v>
      </c>
      <c r="H45" s="278">
        <f t="shared" si="1"/>
        <v>4200</v>
      </c>
    </row>
    <row r="46" spans="1:8" x14ac:dyDescent="0.2">
      <c r="A46" s="271">
        <v>38</v>
      </c>
      <c r="B46" s="289" t="s">
        <v>874</v>
      </c>
      <c r="C46" s="283"/>
      <c r="D46" s="292" t="s">
        <v>667</v>
      </c>
      <c r="E46" s="289" t="s">
        <v>875</v>
      </c>
      <c r="F46" s="295">
        <v>8424</v>
      </c>
      <c r="G46" s="294">
        <v>0</v>
      </c>
      <c r="H46" s="278">
        <f t="shared" si="1"/>
        <v>8424</v>
      </c>
    </row>
    <row r="47" spans="1:8" x14ac:dyDescent="0.2">
      <c r="A47" s="271">
        <v>39</v>
      </c>
      <c r="B47" s="289" t="s">
        <v>874</v>
      </c>
      <c r="C47" s="283"/>
      <c r="D47" s="292" t="s">
        <v>667</v>
      </c>
      <c r="E47" s="289" t="s">
        <v>875</v>
      </c>
      <c r="F47" s="295">
        <v>2280</v>
      </c>
      <c r="G47" s="294">
        <v>0</v>
      </c>
      <c r="H47" s="278">
        <f t="shared" si="1"/>
        <v>2280</v>
      </c>
    </row>
    <row r="48" spans="1:8" x14ac:dyDescent="0.2">
      <c r="A48" s="271">
        <v>40</v>
      </c>
      <c r="B48" s="289" t="s">
        <v>874</v>
      </c>
      <c r="C48" s="283"/>
      <c r="D48" s="292" t="s">
        <v>667</v>
      </c>
      <c r="E48" s="289" t="s">
        <v>876</v>
      </c>
      <c r="F48" s="295">
        <v>1324</v>
      </c>
      <c r="G48" s="294">
        <v>0</v>
      </c>
      <c r="H48" s="278">
        <f t="shared" si="1"/>
        <v>1324</v>
      </c>
    </row>
    <row r="49" spans="1:8" x14ac:dyDescent="0.2">
      <c r="A49" s="271">
        <v>41</v>
      </c>
      <c r="B49" s="289" t="s">
        <v>874</v>
      </c>
      <c r="C49" s="283"/>
      <c r="D49" s="292" t="s">
        <v>667</v>
      </c>
      <c r="E49" s="289" t="s">
        <v>877</v>
      </c>
      <c r="F49" s="295">
        <v>2280</v>
      </c>
      <c r="G49" s="294">
        <v>0</v>
      </c>
      <c r="H49" s="278">
        <f t="shared" si="1"/>
        <v>2280</v>
      </c>
    </row>
    <row r="50" spans="1:8" x14ac:dyDescent="0.2">
      <c r="A50" s="271">
        <v>42</v>
      </c>
      <c r="B50" s="289" t="s">
        <v>874</v>
      </c>
      <c r="C50" s="283"/>
      <c r="D50" s="292" t="s">
        <v>667</v>
      </c>
      <c r="E50" s="289" t="s">
        <v>877</v>
      </c>
      <c r="F50" s="295">
        <v>7726</v>
      </c>
      <c r="G50" s="294">
        <v>0</v>
      </c>
      <c r="H50" s="278">
        <f t="shared" si="1"/>
        <v>7726</v>
      </c>
    </row>
    <row r="51" spans="1:8" x14ac:dyDescent="0.2">
      <c r="A51" s="271">
        <v>43</v>
      </c>
      <c r="B51" s="289" t="s">
        <v>874</v>
      </c>
      <c r="C51" s="283"/>
      <c r="D51" s="292" t="s">
        <v>667</v>
      </c>
      <c r="E51" s="289" t="s">
        <v>878</v>
      </c>
      <c r="F51" s="151">
        <v>286</v>
      </c>
      <c r="G51" s="294">
        <v>0</v>
      </c>
      <c r="H51" s="278">
        <f t="shared" si="1"/>
        <v>286</v>
      </c>
    </row>
    <row r="52" spans="1:8" x14ac:dyDescent="0.2">
      <c r="A52" s="271">
        <v>44</v>
      </c>
      <c r="B52" s="289" t="s">
        <v>874</v>
      </c>
      <c r="C52" s="283"/>
      <c r="D52" s="292" t="s">
        <v>667</v>
      </c>
      <c r="E52" s="289" t="s">
        <v>878</v>
      </c>
      <c r="F52" s="295">
        <v>2280</v>
      </c>
      <c r="G52" s="294">
        <v>0</v>
      </c>
      <c r="H52" s="278">
        <f t="shared" si="1"/>
        <v>2280</v>
      </c>
    </row>
    <row r="53" spans="1:8" x14ac:dyDescent="0.2">
      <c r="A53" s="271">
        <v>45</v>
      </c>
      <c r="B53" s="289" t="s">
        <v>874</v>
      </c>
      <c r="C53" s="283"/>
      <c r="D53" s="292" t="s">
        <v>667</v>
      </c>
      <c r="E53" s="289" t="s">
        <v>878</v>
      </c>
      <c r="F53" s="295">
        <v>7726</v>
      </c>
      <c r="G53" s="294">
        <v>0</v>
      </c>
      <c r="H53" s="278">
        <f t="shared" si="1"/>
        <v>7726</v>
      </c>
    </row>
    <row r="54" spans="1:8" x14ac:dyDescent="0.2">
      <c r="A54" s="271">
        <v>46</v>
      </c>
      <c r="B54" s="289" t="s">
        <v>874</v>
      </c>
      <c r="C54" s="283"/>
      <c r="D54" s="292" t="s">
        <v>667</v>
      </c>
      <c r="E54" s="289" t="s">
        <v>879</v>
      </c>
      <c r="F54" s="295">
        <v>1452</v>
      </c>
      <c r="G54" s="294">
        <v>0</v>
      </c>
      <c r="H54" s="278">
        <f t="shared" si="1"/>
        <v>1452</v>
      </c>
    </row>
    <row r="55" spans="1:8" x14ac:dyDescent="0.2">
      <c r="A55" s="271">
        <v>47</v>
      </c>
      <c r="B55" s="289" t="s">
        <v>874</v>
      </c>
      <c r="C55" s="283"/>
      <c r="D55" s="292" t="s">
        <v>667</v>
      </c>
      <c r="E55" s="289" t="s">
        <v>879</v>
      </c>
      <c r="F55" s="295">
        <v>7726</v>
      </c>
      <c r="G55" s="294">
        <v>0</v>
      </c>
      <c r="H55" s="278">
        <f t="shared" si="1"/>
        <v>7726</v>
      </c>
    </row>
    <row r="56" spans="1:8" x14ac:dyDescent="0.2">
      <c r="A56" s="271">
        <v>48</v>
      </c>
      <c r="B56" s="289" t="s">
        <v>874</v>
      </c>
      <c r="C56" s="283"/>
      <c r="D56" s="292" t="s">
        <v>667</v>
      </c>
      <c r="E56" s="289" t="s">
        <v>880</v>
      </c>
      <c r="F56" s="295">
        <v>7726</v>
      </c>
      <c r="G56" s="294">
        <v>0</v>
      </c>
      <c r="H56" s="278">
        <f t="shared" si="1"/>
        <v>7726</v>
      </c>
    </row>
    <row r="57" spans="1:8" x14ac:dyDescent="0.2">
      <c r="A57" s="271">
        <v>49</v>
      </c>
      <c r="B57" s="289" t="s">
        <v>874</v>
      </c>
      <c r="C57" s="283"/>
      <c r="D57" s="292" t="s">
        <v>667</v>
      </c>
      <c r="E57" s="289" t="s">
        <v>880</v>
      </c>
      <c r="F57" s="295">
        <v>2842</v>
      </c>
      <c r="G57" s="294">
        <v>0</v>
      </c>
      <c r="H57" s="278">
        <f t="shared" si="1"/>
        <v>2842</v>
      </c>
    </row>
    <row r="58" spans="1:8" x14ac:dyDescent="0.2">
      <c r="A58" s="271">
        <v>50</v>
      </c>
      <c r="B58" s="289" t="s">
        <v>874</v>
      </c>
      <c r="C58" s="283"/>
      <c r="D58" s="292" t="s">
        <v>667</v>
      </c>
      <c r="E58" s="289" t="s">
        <v>880</v>
      </c>
      <c r="F58" s="295">
        <v>2842</v>
      </c>
      <c r="G58" s="294">
        <v>0</v>
      </c>
      <c r="H58" s="278">
        <f t="shared" si="1"/>
        <v>2842</v>
      </c>
    </row>
    <row r="59" spans="1:8" x14ac:dyDescent="0.2">
      <c r="A59" s="271">
        <v>51</v>
      </c>
      <c r="B59" s="289" t="s">
        <v>874</v>
      </c>
      <c r="C59" s="283"/>
      <c r="D59" s="292" t="s">
        <v>667</v>
      </c>
      <c r="E59" s="289" t="s">
        <v>880</v>
      </c>
      <c r="F59" s="295">
        <v>2842</v>
      </c>
      <c r="G59" s="294">
        <v>0</v>
      </c>
      <c r="H59" s="278">
        <f t="shared" si="1"/>
        <v>2842</v>
      </c>
    </row>
    <row r="60" spans="1:8" x14ac:dyDescent="0.2">
      <c r="A60" s="271">
        <v>52</v>
      </c>
      <c r="B60" s="289" t="s">
        <v>874</v>
      </c>
      <c r="C60" s="283"/>
      <c r="D60" s="292" t="s">
        <v>667</v>
      </c>
      <c r="E60" s="289" t="s">
        <v>880</v>
      </c>
      <c r="F60" s="295">
        <v>5666</v>
      </c>
      <c r="G60" s="294">
        <v>0</v>
      </c>
      <c r="H60" s="278">
        <f t="shared" si="1"/>
        <v>5666</v>
      </c>
    </row>
    <row r="61" spans="1:8" x14ac:dyDescent="0.2">
      <c r="A61" s="271">
        <v>53</v>
      </c>
      <c r="B61" s="289" t="s">
        <v>874</v>
      </c>
      <c r="C61" s="283"/>
      <c r="D61" s="292" t="s">
        <v>667</v>
      </c>
      <c r="E61" s="289" t="s">
        <v>881</v>
      </c>
      <c r="F61" s="295">
        <v>1824</v>
      </c>
      <c r="G61" s="294">
        <v>0</v>
      </c>
      <c r="H61" s="278">
        <f t="shared" si="1"/>
        <v>1824</v>
      </c>
    </row>
    <row r="62" spans="1:8" x14ac:dyDescent="0.2">
      <c r="A62" s="296"/>
      <c r="B62" s="297"/>
      <c r="C62" s="298"/>
      <c r="D62" s="299"/>
      <c r="E62" s="300" t="s">
        <v>882</v>
      </c>
      <c r="F62" s="301">
        <f>SUM(F9:F61)</f>
        <v>5561251</v>
      </c>
      <c r="G62" s="301">
        <f>SUM(G9:G61)</f>
        <v>0</v>
      </c>
      <c r="H62" s="301">
        <f>SUM(H9:H61)</f>
        <v>5561251</v>
      </c>
    </row>
    <row r="63" spans="1:8" ht="25.5" x14ac:dyDescent="0.2">
      <c r="A63" s="283">
        <v>1</v>
      </c>
      <c r="B63" s="302" t="s">
        <v>883</v>
      </c>
      <c r="C63" s="303" t="s">
        <v>884</v>
      </c>
      <c r="D63" s="292">
        <v>42070</v>
      </c>
      <c r="E63" s="111" t="s">
        <v>885</v>
      </c>
      <c r="F63" s="280">
        <v>3953280</v>
      </c>
      <c r="G63" s="304">
        <v>0</v>
      </c>
      <c r="H63" s="278">
        <f>F63-G63</f>
        <v>3953280</v>
      </c>
    </row>
    <row r="64" spans="1:8" ht="38.25" x14ac:dyDescent="0.2">
      <c r="A64" s="271">
        <v>2</v>
      </c>
      <c r="B64" s="302" t="s">
        <v>886</v>
      </c>
      <c r="C64" s="273"/>
      <c r="D64" s="273" t="s">
        <v>887</v>
      </c>
      <c r="E64" s="305" t="s">
        <v>888</v>
      </c>
      <c r="F64" s="306">
        <v>3000</v>
      </c>
      <c r="G64" s="307">
        <v>0</v>
      </c>
      <c r="H64" s="308">
        <v>3000</v>
      </c>
    </row>
    <row r="65" spans="1:8" ht="25.5" x14ac:dyDescent="0.2">
      <c r="A65" s="283">
        <v>3</v>
      </c>
      <c r="B65" s="309" t="s">
        <v>889</v>
      </c>
      <c r="C65" s="274">
        <v>473</v>
      </c>
      <c r="D65" s="273" t="s">
        <v>890</v>
      </c>
      <c r="E65" s="310" t="s">
        <v>891</v>
      </c>
      <c r="F65" s="280">
        <v>612400</v>
      </c>
      <c r="G65" s="304">
        <v>0</v>
      </c>
      <c r="H65" s="278">
        <f t="shared" ref="H65:H66" si="2">F65-G65</f>
        <v>612400</v>
      </c>
    </row>
    <row r="66" spans="1:8" ht="25.5" x14ac:dyDescent="0.2">
      <c r="A66" s="283">
        <v>4</v>
      </c>
      <c r="B66" s="302" t="s">
        <v>892</v>
      </c>
      <c r="C66" s="273"/>
      <c r="D66" s="273" t="s">
        <v>893</v>
      </c>
      <c r="E66" s="309" t="s">
        <v>894</v>
      </c>
      <c r="F66" s="280">
        <v>7464536</v>
      </c>
      <c r="G66" s="304">
        <v>0</v>
      </c>
      <c r="H66" s="278">
        <f t="shared" si="2"/>
        <v>7464536</v>
      </c>
    </row>
    <row r="67" spans="1:8" x14ac:dyDescent="0.2">
      <c r="A67" s="2"/>
      <c r="B67" s="311"/>
      <c r="C67" s="312"/>
      <c r="D67" s="313"/>
      <c r="E67" s="314" t="s">
        <v>895</v>
      </c>
      <c r="F67" s="315">
        <f>SUM(F63:F66)</f>
        <v>12033216</v>
      </c>
      <c r="G67" s="315">
        <f>SUM(G63:G66)</f>
        <v>0</v>
      </c>
      <c r="H67" s="315">
        <f>SUM(H63:H66)</f>
        <v>12033216</v>
      </c>
    </row>
    <row r="68" spans="1:8" x14ac:dyDescent="0.2">
      <c r="A68" s="885" t="s">
        <v>896</v>
      </c>
      <c r="B68" s="885"/>
      <c r="C68" s="316"/>
      <c r="D68" s="316"/>
      <c r="E68" s="316"/>
      <c r="F68" s="315">
        <f>F67+F62</f>
        <v>17594467</v>
      </c>
      <c r="G68" s="315">
        <f>G67+G62</f>
        <v>0</v>
      </c>
      <c r="H68" s="315">
        <f>H67+H62</f>
        <v>17594467</v>
      </c>
    </row>
    <row r="69" spans="1:8" x14ac:dyDescent="0.2">
      <c r="A69" s="317"/>
      <c r="B69" s="317"/>
      <c r="C69" s="317"/>
      <c r="D69" s="317"/>
      <c r="E69" s="317"/>
      <c r="F69" s="317"/>
    </row>
    <row r="70" spans="1:8" x14ac:dyDescent="0.2">
      <c r="A70" s="886" t="s">
        <v>339</v>
      </c>
      <c r="B70" s="887"/>
      <c r="C70" s="887"/>
      <c r="D70" s="887"/>
      <c r="E70" s="887"/>
      <c r="F70" s="888"/>
    </row>
    <row r="71" spans="1:8" x14ac:dyDescent="0.2">
      <c r="A71" s="886" t="s">
        <v>340</v>
      </c>
      <c r="B71" s="887"/>
      <c r="C71" s="887"/>
      <c r="D71" s="887"/>
      <c r="E71" s="887"/>
      <c r="F71" s="888"/>
    </row>
    <row r="72" spans="1:8" x14ac:dyDescent="0.2">
      <c r="F72" s="318"/>
      <c r="H72" s="318"/>
    </row>
    <row r="73" spans="1:8" x14ac:dyDescent="0.2">
      <c r="A73" s="115" t="s">
        <v>93</v>
      </c>
    </row>
    <row r="74" spans="1:8" x14ac:dyDescent="0.2">
      <c r="A74" s="317"/>
    </row>
    <row r="75" spans="1:8" x14ac:dyDescent="0.2">
      <c r="A75" s="115" t="s">
        <v>897</v>
      </c>
    </row>
  </sheetData>
  <mergeCells count="3">
    <mergeCell ref="A68:B68"/>
    <mergeCell ref="A70:F70"/>
    <mergeCell ref="A71:F7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BE47-F1F6-4AB9-8F39-18789A73D81F}">
  <sheetPr>
    <tabColor rgb="FF92D050"/>
  </sheetPr>
  <dimension ref="A1:H99"/>
  <sheetViews>
    <sheetView topLeftCell="A54" workbookViewId="0">
      <selection activeCell="L75" sqref="L75"/>
    </sheetView>
  </sheetViews>
  <sheetFormatPr defaultRowHeight="15" x14ac:dyDescent="0.25"/>
  <cols>
    <col min="1" max="1" width="6.42578125" customWidth="1"/>
    <col min="2" max="2" width="17.7109375" bestFit="1" customWidth="1"/>
    <col min="3" max="3" width="12.28515625" customWidth="1"/>
    <col min="4" max="4" width="15.140625" customWidth="1"/>
    <col min="5" max="5" width="28.5703125" style="248" customWidth="1"/>
    <col min="6" max="6" width="16.140625" customWidth="1"/>
    <col min="7" max="7" width="12" customWidth="1"/>
    <col min="8" max="8" width="17.140625" customWidth="1"/>
  </cols>
  <sheetData>
    <row r="1" spans="1:8" ht="15.75" x14ac:dyDescent="0.25">
      <c r="A1" s="146" t="s">
        <v>0</v>
      </c>
    </row>
    <row r="2" spans="1:8" ht="15.75" x14ac:dyDescent="0.25">
      <c r="A2" s="147" t="s">
        <v>1</v>
      </c>
    </row>
    <row r="3" spans="1:8" ht="15.75" x14ac:dyDescent="0.25">
      <c r="A3" s="147" t="s">
        <v>688</v>
      </c>
      <c r="B3" s="148"/>
    </row>
    <row r="4" spans="1:8" ht="15.75" x14ac:dyDescent="0.25">
      <c r="A4" s="147"/>
      <c r="B4" s="149"/>
      <c r="C4" s="149"/>
      <c r="D4" s="149"/>
      <c r="E4" s="249"/>
      <c r="F4" s="149"/>
    </row>
    <row r="5" spans="1:8" ht="15.75" x14ac:dyDescent="0.25">
      <c r="A5" s="147" t="s">
        <v>345</v>
      </c>
    </row>
    <row r="7" spans="1:8" ht="63.75" x14ac:dyDescent="0.25">
      <c r="A7" s="150" t="s">
        <v>4</v>
      </c>
      <c r="B7" s="150" t="s">
        <v>5</v>
      </c>
      <c r="C7" s="150" t="s">
        <v>6</v>
      </c>
      <c r="D7" s="150" t="s">
        <v>7</v>
      </c>
      <c r="E7" s="150" t="s">
        <v>8</v>
      </c>
      <c r="F7" s="150" t="s">
        <v>9</v>
      </c>
      <c r="G7" s="150" t="s">
        <v>10</v>
      </c>
      <c r="H7" s="150" t="s">
        <v>346</v>
      </c>
    </row>
    <row r="8" spans="1:8" ht="17.25" customHeight="1" x14ac:dyDescent="0.25">
      <c r="A8" s="150"/>
      <c r="B8" s="150"/>
      <c r="C8" s="150"/>
      <c r="D8" s="150"/>
      <c r="E8" s="150"/>
      <c r="F8" s="150" t="s">
        <v>13</v>
      </c>
      <c r="G8" s="150" t="s">
        <v>14</v>
      </c>
      <c r="H8" s="150" t="s">
        <v>15</v>
      </c>
    </row>
    <row r="9" spans="1:8" s="1" customFormat="1" ht="24.75" x14ac:dyDescent="0.25">
      <c r="A9" s="225">
        <v>1</v>
      </c>
      <c r="B9" s="226" t="s">
        <v>689</v>
      </c>
      <c r="C9" s="227">
        <v>0</v>
      </c>
      <c r="D9" s="228">
        <v>44775</v>
      </c>
      <c r="E9" s="250" t="s">
        <v>690</v>
      </c>
      <c r="F9" s="229">
        <v>4073.2999999999902</v>
      </c>
      <c r="G9" s="230">
        <v>0</v>
      </c>
      <c r="H9" s="231">
        <f>F9-G9</f>
        <v>4073.2999999999902</v>
      </c>
    </row>
    <row r="10" spans="1:8" s="1" customFormat="1" ht="24.75" x14ac:dyDescent="0.25">
      <c r="A10" s="225">
        <v>2</v>
      </c>
      <c r="B10" s="226" t="s">
        <v>689</v>
      </c>
      <c r="C10" s="227">
        <v>0</v>
      </c>
      <c r="D10" s="228">
        <v>44775</v>
      </c>
      <c r="E10" s="250" t="s">
        <v>690</v>
      </c>
      <c r="F10" s="229">
        <v>754.30000000000302</v>
      </c>
      <c r="G10" s="230">
        <v>0</v>
      </c>
      <c r="H10" s="231">
        <f t="shared" ref="H10:H73" si="0">F10-G10</f>
        <v>754.30000000000302</v>
      </c>
    </row>
    <row r="11" spans="1:8" s="1" customFormat="1" ht="24.75" x14ac:dyDescent="0.25">
      <c r="A11" s="225">
        <v>3</v>
      </c>
      <c r="B11" s="226" t="s">
        <v>689</v>
      </c>
      <c r="C11" s="227">
        <v>0</v>
      </c>
      <c r="D11" s="232">
        <v>44754</v>
      </c>
      <c r="E11" s="250" t="s">
        <v>691</v>
      </c>
      <c r="F11" s="229">
        <v>1979.29999999999</v>
      </c>
      <c r="G11" s="230">
        <v>0</v>
      </c>
      <c r="H11" s="231">
        <f t="shared" si="0"/>
        <v>1979.29999999999</v>
      </c>
    </row>
    <row r="12" spans="1:8" s="1" customFormat="1" ht="24.75" x14ac:dyDescent="0.25">
      <c r="A12" s="225">
        <v>4</v>
      </c>
      <c r="B12" s="226" t="s">
        <v>689</v>
      </c>
      <c r="C12" s="227">
        <v>0</v>
      </c>
      <c r="D12" s="233" t="s">
        <v>692</v>
      </c>
      <c r="E12" s="251" t="s">
        <v>693</v>
      </c>
      <c r="F12" s="234">
        <v>9172.4000000000196</v>
      </c>
      <c r="G12" s="230">
        <v>0</v>
      </c>
      <c r="H12" s="231">
        <f t="shared" si="0"/>
        <v>9172.4000000000196</v>
      </c>
    </row>
    <row r="13" spans="1:8" s="1" customFormat="1" ht="24.75" x14ac:dyDescent="0.25">
      <c r="A13" s="225">
        <v>5</v>
      </c>
      <c r="B13" s="226" t="s">
        <v>689</v>
      </c>
      <c r="C13" s="227">
        <v>0</v>
      </c>
      <c r="D13" s="233" t="s">
        <v>694</v>
      </c>
      <c r="E13" s="251" t="s">
        <v>693</v>
      </c>
      <c r="F13" s="234">
        <v>2586.2000000000098</v>
      </c>
      <c r="G13" s="230">
        <v>0</v>
      </c>
      <c r="H13" s="231">
        <f t="shared" si="0"/>
        <v>2586.2000000000098</v>
      </c>
    </row>
    <row r="14" spans="1:8" s="1" customFormat="1" ht="36.75" x14ac:dyDescent="0.25">
      <c r="A14" s="225">
        <v>6</v>
      </c>
      <c r="B14" s="226" t="s">
        <v>689</v>
      </c>
      <c r="C14" s="227">
        <v>0</v>
      </c>
      <c r="D14" s="232">
        <v>44686</v>
      </c>
      <c r="E14" s="251" t="s">
        <v>695</v>
      </c>
      <c r="F14" s="234">
        <v>8793.0999999999804</v>
      </c>
      <c r="G14" s="230">
        <v>0</v>
      </c>
      <c r="H14" s="231">
        <f t="shared" si="0"/>
        <v>8793.0999999999804</v>
      </c>
    </row>
    <row r="15" spans="1:8" s="1" customFormat="1" ht="36.75" x14ac:dyDescent="0.25">
      <c r="A15" s="225">
        <v>7</v>
      </c>
      <c r="B15" s="226" t="s">
        <v>689</v>
      </c>
      <c r="C15" s="227">
        <v>0</v>
      </c>
      <c r="D15" s="233" t="s">
        <v>696</v>
      </c>
      <c r="E15" s="251" t="s">
        <v>695</v>
      </c>
      <c r="F15" s="234">
        <v>1232.75</v>
      </c>
      <c r="G15" s="230">
        <v>0</v>
      </c>
      <c r="H15" s="231">
        <f t="shared" si="0"/>
        <v>1232.75</v>
      </c>
    </row>
    <row r="16" spans="1:8" s="1" customFormat="1" ht="24.75" x14ac:dyDescent="0.25">
      <c r="A16" s="225">
        <v>8</v>
      </c>
      <c r="B16" s="226" t="s">
        <v>689</v>
      </c>
      <c r="C16" s="227">
        <v>0</v>
      </c>
      <c r="D16" s="233" t="s">
        <v>697</v>
      </c>
      <c r="E16" s="251" t="s">
        <v>698</v>
      </c>
      <c r="F16" s="234">
        <v>640</v>
      </c>
      <c r="G16" s="230">
        <v>0</v>
      </c>
      <c r="H16" s="231">
        <f t="shared" si="0"/>
        <v>640</v>
      </c>
    </row>
    <row r="17" spans="1:8" s="1" customFormat="1" ht="24.75" x14ac:dyDescent="0.25">
      <c r="A17" s="225">
        <v>9</v>
      </c>
      <c r="B17" s="226" t="s">
        <v>689</v>
      </c>
      <c r="C17" s="227">
        <v>0</v>
      </c>
      <c r="D17" s="233" t="s">
        <v>699</v>
      </c>
      <c r="E17" s="251" t="s">
        <v>700</v>
      </c>
      <c r="F17" s="234">
        <v>2275.8500000000099</v>
      </c>
      <c r="G17" s="230">
        <v>0</v>
      </c>
      <c r="H17" s="231">
        <f t="shared" si="0"/>
        <v>2275.8500000000099</v>
      </c>
    </row>
    <row r="18" spans="1:8" s="1" customFormat="1" ht="24.75" x14ac:dyDescent="0.25">
      <c r="A18" s="225">
        <v>10</v>
      </c>
      <c r="B18" s="226" t="s">
        <v>689</v>
      </c>
      <c r="C18" s="227">
        <v>0</v>
      </c>
      <c r="D18" s="232" t="s">
        <v>701</v>
      </c>
      <c r="E18" s="251" t="s">
        <v>702</v>
      </c>
      <c r="F18" s="234">
        <v>4525.8500000000104</v>
      </c>
      <c r="G18" s="230">
        <v>0</v>
      </c>
      <c r="H18" s="231">
        <f t="shared" si="0"/>
        <v>4525.8500000000104</v>
      </c>
    </row>
    <row r="19" spans="1:8" s="1" customFormat="1" ht="36.75" x14ac:dyDescent="0.25">
      <c r="A19" s="225">
        <v>11</v>
      </c>
      <c r="B19" s="226" t="s">
        <v>689</v>
      </c>
      <c r="C19" s="227">
        <v>0</v>
      </c>
      <c r="D19" s="232">
        <v>44566</v>
      </c>
      <c r="E19" s="251" t="s">
        <v>695</v>
      </c>
      <c r="F19" s="234">
        <v>2931.0499999999902</v>
      </c>
      <c r="G19" s="230">
        <v>0</v>
      </c>
      <c r="H19" s="231">
        <f t="shared" si="0"/>
        <v>2931.0499999999902</v>
      </c>
    </row>
    <row r="20" spans="1:8" s="1" customFormat="1" ht="36.75" x14ac:dyDescent="0.25">
      <c r="A20" s="225">
        <v>12</v>
      </c>
      <c r="B20" s="226" t="s">
        <v>689</v>
      </c>
      <c r="C20" s="227">
        <v>0</v>
      </c>
      <c r="D20" s="232">
        <v>44573</v>
      </c>
      <c r="E20" s="250" t="s">
        <v>703</v>
      </c>
      <c r="F20" s="229">
        <v>1070</v>
      </c>
      <c r="G20" s="230">
        <v>0</v>
      </c>
      <c r="H20" s="231">
        <f t="shared" si="0"/>
        <v>1070</v>
      </c>
    </row>
    <row r="21" spans="1:8" s="1" customFormat="1" ht="24.75" x14ac:dyDescent="0.25">
      <c r="A21" s="225">
        <v>13</v>
      </c>
      <c r="B21" s="226" t="s">
        <v>689</v>
      </c>
      <c r="C21" s="227">
        <v>0</v>
      </c>
      <c r="D21" s="232">
        <v>44686</v>
      </c>
      <c r="E21" s="250" t="s">
        <v>704</v>
      </c>
      <c r="F21" s="229">
        <v>1544.15</v>
      </c>
      <c r="G21" s="230">
        <v>0</v>
      </c>
      <c r="H21" s="231">
        <f t="shared" si="0"/>
        <v>1544.15</v>
      </c>
    </row>
    <row r="22" spans="1:8" s="1" customFormat="1" ht="24.75" x14ac:dyDescent="0.25">
      <c r="A22" s="225">
        <v>14</v>
      </c>
      <c r="B22" s="226" t="s">
        <v>689</v>
      </c>
      <c r="C22" s="227">
        <v>0</v>
      </c>
      <c r="D22" s="232">
        <v>44775</v>
      </c>
      <c r="E22" s="251" t="s">
        <v>705</v>
      </c>
      <c r="F22" s="234">
        <v>813.80000000000302</v>
      </c>
      <c r="G22" s="230">
        <v>0</v>
      </c>
      <c r="H22" s="231">
        <f t="shared" si="0"/>
        <v>813.80000000000302</v>
      </c>
    </row>
    <row r="23" spans="1:8" s="1" customFormat="1" ht="24.75" x14ac:dyDescent="0.25">
      <c r="A23" s="225">
        <v>15</v>
      </c>
      <c r="B23" s="226" t="s">
        <v>689</v>
      </c>
      <c r="C23" s="227">
        <v>0</v>
      </c>
      <c r="D23" s="233" t="s">
        <v>706</v>
      </c>
      <c r="E23" s="250" t="s">
        <v>707</v>
      </c>
      <c r="F23" s="229">
        <v>847.099999999999</v>
      </c>
      <c r="G23" s="230">
        <v>0</v>
      </c>
      <c r="H23" s="231">
        <f t="shared" si="0"/>
        <v>847.099999999999</v>
      </c>
    </row>
    <row r="24" spans="1:8" s="1" customFormat="1" ht="24.75" x14ac:dyDescent="0.25">
      <c r="A24" s="225">
        <v>16</v>
      </c>
      <c r="B24" s="226" t="s">
        <v>689</v>
      </c>
      <c r="C24" s="227">
        <v>0</v>
      </c>
      <c r="D24" s="233" t="s">
        <v>706</v>
      </c>
      <c r="E24" s="250" t="s">
        <v>708</v>
      </c>
      <c r="F24" s="229">
        <v>687.349999999999</v>
      </c>
      <c r="G24" s="230">
        <v>0</v>
      </c>
      <c r="H24" s="231">
        <f t="shared" si="0"/>
        <v>687.349999999999</v>
      </c>
    </row>
    <row r="25" spans="1:8" s="1" customFormat="1" ht="36.75" x14ac:dyDescent="0.25">
      <c r="A25" s="225">
        <v>17</v>
      </c>
      <c r="B25" s="226" t="s">
        <v>689</v>
      </c>
      <c r="C25" s="227">
        <v>0</v>
      </c>
      <c r="D25" s="233" t="s">
        <v>709</v>
      </c>
      <c r="E25" s="251" t="s">
        <v>710</v>
      </c>
      <c r="F25" s="234">
        <v>1172.3999999999901</v>
      </c>
      <c r="G25" s="230">
        <v>0</v>
      </c>
      <c r="H25" s="231">
        <f t="shared" si="0"/>
        <v>1172.3999999999901</v>
      </c>
    </row>
    <row r="26" spans="1:8" s="1" customFormat="1" ht="24.75" x14ac:dyDescent="0.25">
      <c r="A26" s="225">
        <v>18</v>
      </c>
      <c r="B26" s="226" t="s">
        <v>711</v>
      </c>
      <c r="C26" s="227">
        <v>0</v>
      </c>
      <c r="D26" s="233"/>
      <c r="E26" s="251" t="s">
        <v>712</v>
      </c>
      <c r="F26" s="234">
        <v>24646.7</v>
      </c>
      <c r="G26" s="230">
        <v>0</v>
      </c>
      <c r="H26" s="231">
        <f t="shared" si="0"/>
        <v>24646.7</v>
      </c>
    </row>
    <row r="27" spans="1:8" s="1" customFormat="1" ht="84" x14ac:dyDescent="0.25">
      <c r="A27" s="225">
        <v>19</v>
      </c>
      <c r="B27" s="226" t="s">
        <v>713</v>
      </c>
      <c r="C27" s="235">
        <v>11766</v>
      </c>
      <c r="D27" s="236">
        <v>45419</v>
      </c>
      <c r="E27" s="252" t="s">
        <v>714</v>
      </c>
      <c r="F27" s="237">
        <v>375000</v>
      </c>
      <c r="G27" s="230">
        <v>0</v>
      </c>
      <c r="H27" s="231">
        <f t="shared" si="0"/>
        <v>375000</v>
      </c>
    </row>
    <row r="28" spans="1:8" s="1" customFormat="1" ht="51" x14ac:dyDescent="0.25">
      <c r="A28" s="225">
        <v>20</v>
      </c>
      <c r="B28" s="226" t="s">
        <v>334</v>
      </c>
      <c r="C28" s="235">
        <v>11057</v>
      </c>
      <c r="D28" s="236">
        <v>45131</v>
      </c>
      <c r="E28" s="253" t="s">
        <v>715</v>
      </c>
      <c r="F28" s="238">
        <v>21700</v>
      </c>
      <c r="G28" s="230">
        <v>0</v>
      </c>
      <c r="H28" s="231">
        <f t="shared" si="0"/>
        <v>21700</v>
      </c>
    </row>
    <row r="29" spans="1:8" s="827" customFormat="1" ht="48" x14ac:dyDescent="0.25">
      <c r="A29" s="848">
        <v>21</v>
      </c>
      <c r="B29" s="849" t="s">
        <v>334</v>
      </c>
      <c r="C29" s="850">
        <v>11091</v>
      </c>
      <c r="D29" s="851">
        <v>45334</v>
      </c>
      <c r="E29" s="852" t="s">
        <v>716</v>
      </c>
      <c r="F29" s="853">
        <v>12284.5</v>
      </c>
      <c r="G29" s="854">
        <v>0</v>
      </c>
      <c r="H29" s="855">
        <f t="shared" si="0"/>
        <v>12284.5</v>
      </c>
    </row>
    <row r="30" spans="1:8" s="827" customFormat="1" ht="36" x14ac:dyDescent="0.25">
      <c r="A30" s="848">
        <v>22</v>
      </c>
      <c r="B30" s="849" t="s">
        <v>334</v>
      </c>
      <c r="C30" s="850">
        <v>11075</v>
      </c>
      <c r="D30" s="851">
        <v>45355</v>
      </c>
      <c r="E30" s="852" t="s">
        <v>717</v>
      </c>
      <c r="F30" s="853">
        <v>25551.7</v>
      </c>
      <c r="G30" s="854">
        <v>0</v>
      </c>
      <c r="H30" s="855">
        <f t="shared" si="0"/>
        <v>25551.7</v>
      </c>
    </row>
    <row r="31" spans="1:8" s="827" customFormat="1" ht="72" x14ac:dyDescent="0.25">
      <c r="A31" s="848">
        <v>23</v>
      </c>
      <c r="B31" s="849" t="s">
        <v>334</v>
      </c>
      <c r="C31" s="850">
        <v>11074</v>
      </c>
      <c r="D31" s="851">
        <v>45328</v>
      </c>
      <c r="E31" s="852" t="s">
        <v>718</v>
      </c>
      <c r="F31" s="853">
        <v>48155.15</v>
      </c>
      <c r="G31" s="854">
        <v>0</v>
      </c>
      <c r="H31" s="855">
        <f t="shared" si="0"/>
        <v>48155.15</v>
      </c>
    </row>
    <row r="32" spans="1:8" s="1" customFormat="1" ht="24" x14ac:dyDescent="0.25">
      <c r="A32" s="225">
        <v>24</v>
      </c>
      <c r="B32" s="226" t="s">
        <v>719</v>
      </c>
      <c r="C32" s="235">
        <v>60245</v>
      </c>
      <c r="D32" s="236">
        <v>45425</v>
      </c>
      <c r="E32" s="252" t="s">
        <v>720</v>
      </c>
      <c r="F32" s="237">
        <v>69000</v>
      </c>
      <c r="G32" s="230">
        <v>0</v>
      </c>
      <c r="H32" s="231">
        <f t="shared" si="0"/>
        <v>69000</v>
      </c>
    </row>
    <row r="33" spans="1:8" s="1" customFormat="1" ht="48" x14ac:dyDescent="0.25">
      <c r="A33" s="225">
        <v>25</v>
      </c>
      <c r="B33" s="226" t="s">
        <v>54</v>
      </c>
      <c r="C33" s="235">
        <v>11769</v>
      </c>
      <c r="D33" s="236">
        <v>45436</v>
      </c>
      <c r="E33" s="252" t="s">
        <v>721</v>
      </c>
      <c r="F33" s="237">
        <v>210000</v>
      </c>
      <c r="G33" s="230">
        <v>0</v>
      </c>
      <c r="H33" s="231">
        <f t="shared" si="0"/>
        <v>210000</v>
      </c>
    </row>
    <row r="34" spans="1:8" s="1" customFormat="1" ht="48" x14ac:dyDescent="0.25">
      <c r="A34" s="225">
        <v>26</v>
      </c>
      <c r="B34" s="226" t="s">
        <v>54</v>
      </c>
      <c r="C34" s="235">
        <v>11768</v>
      </c>
      <c r="D34" s="236">
        <v>45429</v>
      </c>
      <c r="E34" s="252" t="s">
        <v>722</v>
      </c>
      <c r="F34" s="237">
        <v>210000</v>
      </c>
      <c r="G34" s="230">
        <v>0</v>
      </c>
      <c r="H34" s="231">
        <f t="shared" si="0"/>
        <v>210000</v>
      </c>
    </row>
    <row r="35" spans="1:8" s="1" customFormat="1" ht="84" x14ac:dyDescent="0.25">
      <c r="A35" s="225">
        <v>27</v>
      </c>
      <c r="B35" s="226" t="s">
        <v>723</v>
      </c>
      <c r="C35" s="235">
        <v>11089</v>
      </c>
      <c r="D35" s="239">
        <v>45378</v>
      </c>
      <c r="E35" s="252" t="s">
        <v>724</v>
      </c>
      <c r="F35" s="237">
        <v>85000</v>
      </c>
      <c r="G35" s="230">
        <v>0</v>
      </c>
      <c r="H35" s="231">
        <f t="shared" si="0"/>
        <v>85000</v>
      </c>
    </row>
    <row r="36" spans="1:8" s="1" customFormat="1" ht="72" x14ac:dyDescent="0.25">
      <c r="A36" s="225">
        <v>28</v>
      </c>
      <c r="B36" s="226" t="s">
        <v>31</v>
      </c>
      <c r="C36" s="235" t="s">
        <v>467</v>
      </c>
      <c r="D36" s="236">
        <v>45473</v>
      </c>
      <c r="E36" s="254" t="s">
        <v>725</v>
      </c>
      <c r="F36" s="241">
        <v>100000</v>
      </c>
      <c r="G36" s="230">
        <v>0</v>
      </c>
      <c r="H36" s="231">
        <f t="shared" si="0"/>
        <v>100000</v>
      </c>
    </row>
    <row r="37" spans="1:8" s="1" customFormat="1" ht="84" x14ac:dyDescent="0.25">
      <c r="A37" s="225">
        <v>29</v>
      </c>
      <c r="B37" s="226" t="s">
        <v>588</v>
      </c>
      <c r="C37" s="235">
        <v>11780</v>
      </c>
      <c r="D37" s="236">
        <v>45457</v>
      </c>
      <c r="E37" s="254" t="s">
        <v>726</v>
      </c>
      <c r="F37" s="241">
        <v>146856</v>
      </c>
      <c r="G37" s="230">
        <v>0</v>
      </c>
      <c r="H37" s="231">
        <f t="shared" si="0"/>
        <v>146856</v>
      </c>
    </row>
    <row r="38" spans="1:8" s="1" customFormat="1" ht="48" x14ac:dyDescent="0.25">
      <c r="A38" s="225">
        <v>30</v>
      </c>
      <c r="B38" s="226" t="s">
        <v>727</v>
      </c>
      <c r="C38" s="235">
        <v>11086</v>
      </c>
      <c r="D38" s="236">
        <v>45358</v>
      </c>
      <c r="E38" s="254" t="s">
        <v>728</v>
      </c>
      <c r="F38" s="241">
        <v>280000</v>
      </c>
      <c r="G38" s="230">
        <v>0</v>
      </c>
      <c r="H38" s="231">
        <f t="shared" si="0"/>
        <v>280000</v>
      </c>
    </row>
    <row r="39" spans="1:8" s="1" customFormat="1" ht="72" x14ac:dyDescent="0.25">
      <c r="A39" s="225">
        <v>31</v>
      </c>
      <c r="B39" s="226" t="s">
        <v>729</v>
      </c>
      <c r="C39" s="235">
        <v>11087</v>
      </c>
      <c r="D39" s="239">
        <v>45371</v>
      </c>
      <c r="E39" s="254" t="s">
        <v>730</v>
      </c>
      <c r="F39" s="241">
        <v>320000</v>
      </c>
      <c r="G39" s="230">
        <v>0</v>
      </c>
      <c r="H39" s="231">
        <f t="shared" si="0"/>
        <v>320000</v>
      </c>
    </row>
    <row r="40" spans="1:8" s="1" customFormat="1" ht="84" x14ac:dyDescent="0.25">
      <c r="A40" s="225">
        <v>32</v>
      </c>
      <c r="B40" s="226" t="s">
        <v>729</v>
      </c>
      <c r="C40" s="235">
        <v>11776</v>
      </c>
      <c r="D40" s="236">
        <v>45387</v>
      </c>
      <c r="E40" s="254" t="s">
        <v>731</v>
      </c>
      <c r="F40" s="241">
        <v>40000</v>
      </c>
      <c r="G40" s="230">
        <v>0</v>
      </c>
      <c r="H40" s="231">
        <f t="shared" si="0"/>
        <v>40000</v>
      </c>
    </row>
    <row r="41" spans="1:8" s="1" customFormat="1" ht="60" x14ac:dyDescent="0.25">
      <c r="A41" s="225">
        <v>33</v>
      </c>
      <c r="B41" s="226" t="s">
        <v>318</v>
      </c>
      <c r="C41" s="227" t="s">
        <v>467</v>
      </c>
      <c r="D41" s="236">
        <v>45473</v>
      </c>
      <c r="E41" s="254" t="s">
        <v>732</v>
      </c>
      <c r="F41" s="241">
        <v>27823.95</v>
      </c>
      <c r="G41" s="230">
        <v>0</v>
      </c>
      <c r="H41" s="231">
        <f t="shared" si="0"/>
        <v>27823.95</v>
      </c>
    </row>
    <row r="42" spans="1:8" s="1" customFormat="1" ht="72" x14ac:dyDescent="0.25">
      <c r="A42" s="225">
        <v>34</v>
      </c>
      <c r="B42" s="226" t="s">
        <v>335</v>
      </c>
      <c r="C42" s="235">
        <v>60238</v>
      </c>
      <c r="D42" s="236">
        <v>45365</v>
      </c>
      <c r="E42" s="254" t="s">
        <v>733</v>
      </c>
      <c r="F42" s="241">
        <v>189920</v>
      </c>
      <c r="G42" s="230">
        <v>0</v>
      </c>
      <c r="H42" s="231">
        <f t="shared" si="0"/>
        <v>189920</v>
      </c>
    </row>
    <row r="43" spans="1:8" s="1" customFormat="1" ht="72" x14ac:dyDescent="0.25">
      <c r="A43" s="225">
        <v>35</v>
      </c>
      <c r="B43" s="226" t="s">
        <v>734</v>
      </c>
      <c r="C43" s="235" t="s">
        <v>467</v>
      </c>
      <c r="D43" s="236">
        <v>45473</v>
      </c>
      <c r="E43" s="252" t="s">
        <v>735</v>
      </c>
      <c r="F43" s="237">
        <v>67200</v>
      </c>
      <c r="G43" s="230">
        <v>0</v>
      </c>
      <c r="H43" s="231">
        <f t="shared" si="0"/>
        <v>67200</v>
      </c>
    </row>
    <row r="44" spans="1:8" s="1" customFormat="1" ht="60" x14ac:dyDescent="0.25">
      <c r="A44" s="225">
        <v>36</v>
      </c>
      <c r="B44" s="226" t="s">
        <v>736</v>
      </c>
      <c r="C44" s="235" t="s">
        <v>467</v>
      </c>
      <c r="D44" s="236">
        <v>45473</v>
      </c>
      <c r="E44" s="254" t="s">
        <v>737</v>
      </c>
      <c r="F44" s="241">
        <v>98000</v>
      </c>
      <c r="G44" s="230">
        <v>0</v>
      </c>
      <c r="H44" s="231">
        <f t="shared" si="0"/>
        <v>98000</v>
      </c>
    </row>
    <row r="45" spans="1:8" s="827" customFormat="1" ht="25.5" x14ac:dyDescent="0.25">
      <c r="A45" s="848">
        <v>37</v>
      </c>
      <c r="B45" s="849" t="s">
        <v>738</v>
      </c>
      <c r="C45" s="850" t="s">
        <v>467</v>
      </c>
      <c r="D45" s="851">
        <v>45473</v>
      </c>
      <c r="E45" s="865" t="s">
        <v>739</v>
      </c>
      <c r="F45" s="866">
        <v>10145</v>
      </c>
      <c r="G45" s="854">
        <v>0</v>
      </c>
      <c r="H45" s="855">
        <f t="shared" si="0"/>
        <v>10145</v>
      </c>
    </row>
    <row r="46" spans="1:8" s="827" customFormat="1" ht="25.5" x14ac:dyDescent="0.25">
      <c r="A46" s="848">
        <v>38</v>
      </c>
      <c r="B46" s="849" t="s">
        <v>740</v>
      </c>
      <c r="C46" s="850" t="s">
        <v>467</v>
      </c>
      <c r="D46" s="851">
        <v>45473</v>
      </c>
      <c r="E46" s="865" t="s">
        <v>739</v>
      </c>
      <c r="F46" s="866">
        <v>10600</v>
      </c>
      <c r="G46" s="854">
        <v>0</v>
      </c>
      <c r="H46" s="855">
        <f t="shared" si="0"/>
        <v>10600</v>
      </c>
    </row>
    <row r="47" spans="1:8" s="827" customFormat="1" ht="25.5" x14ac:dyDescent="0.25">
      <c r="A47" s="848">
        <v>39</v>
      </c>
      <c r="B47" s="849" t="s">
        <v>741</v>
      </c>
      <c r="C47" s="850" t="s">
        <v>467</v>
      </c>
      <c r="D47" s="851">
        <v>45473</v>
      </c>
      <c r="E47" s="865" t="s">
        <v>739</v>
      </c>
      <c r="F47" s="866">
        <v>10600</v>
      </c>
      <c r="G47" s="854">
        <v>0</v>
      </c>
      <c r="H47" s="855">
        <f t="shared" si="0"/>
        <v>10600</v>
      </c>
    </row>
    <row r="48" spans="1:8" s="1" customFormat="1" ht="72" x14ac:dyDescent="0.25">
      <c r="A48" s="225">
        <v>40</v>
      </c>
      <c r="B48" s="226" t="s">
        <v>742</v>
      </c>
      <c r="C48" s="235" t="s">
        <v>467</v>
      </c>
      <c r="D48" s="236">
        <v>45473</v>
      </c>
      <c r="E48" s="254" t="s">
        <v>735</v>
      </c>
      <c r="F48" s="241">
        <v>56000</v>
      </c>
      <c r="G48" s="230">
        <v>0</v>
      </c>
      <c r="H48" s="231">
        <f t="shared" si="0"/>
        <v>56000</v>
      </c>
    </row>
    <row r="49" spans="1:8" s="827" customFormat="1" ht="72" x14ac:dyDescent="0.25">
      <c r="A49" s="848">
        <v>41</v>
      </c>
      <c r="B49" s="849" t="s">
        <v>743</v>
      </c>
      <c r="C49" s="850" t="s">
        <v>467</v>
      </c>
      <c r="D49" s="851">
        <v>45473</v>
      </c>
      <c r="E49" s="867" t="s">
        <v>744</v>
      </c>
      <c r="F49" s="868">
        <v>7370</v>
      </c>
      <c r="G49" s="854">
        <v>0</v>
      </c>
      <c r="H49" s="855">
        <f t="shared" si="0"/>
        <v>7370</v>
      </c>
    </row>
    <row r="50" spans="1:8" s="1" customFormat="1" ht="108" x14ac:dyDescent="0.25">
      <c r="A50" s="225">
        <v>42</v>
      </c>
      <c r="B50" s="226" t="s">
        <v>745</v>
      </c>
      <c r="C50" s="235" t="s">
        <v>467</v>
      </c>
      <c r="D50" s="236">
        <v>45473</v>
      </c>
      <c r="E50" s="254" t="s">
        <v>746</v>
      </c>
      <c r="F50" s="241">
        <v>14000</v>
      </c>
      <c r="G50" s="230">
        <v>0</v>
      </c>
      <c r="H50" s="231">
        <f t="shared" si="0"/>
        <v>14000</v>
      </c>
    </row>
    <row r="51" spans="1:8" s="1" customFormat="1" ht="108" x14ac:dyDescent="0.25">
      <c r="A51" s="225">
        <v>43</v>
      </c>
      <c r="B51" s="226" t="s">
        <v>747</v>
      </c>
      <c r="C51" s="235" t="s">
        <v>467</v>
      </c>
      <c r="D51" s="236">
        <v>45473</v>
      </c>
      <c r="E51" s="254" t="s">
        <v>746</v>
      </c>
      <c r="F51" s="241">
        <v>14000</v>
      </c>
      <c r="G51" s="230">
        <v>0</v>
      </c>
      <c r="H51" s="231">
        <f t="shared" si="0"/>
        <v>14000</v>
      </c>
    </row>
    <row r="52" spans="1:8" s="827" customFormat="1" ht="25.5" x14ac:dyDescent="0.25">
      <c r="A52" s="848">
        <v>44</v>
      </c>
      <c r="B52" s="849" t="s">
        <v>748</v>
      </c>
      <c r="C52" s="850" t="s">
        <v>467</v>
      </c>
      <c r="D52" s="851">
        <v>45473</v>
      </c>
      <c r="E52" s="865" t="s">
        <v>739</v>
      </c>
      <c r="F52" s="866">
        <v>10600</v>
      </c>
      <c r="G52" s="854">
        <v>0</v>
      </c>
      <c r="H52" s="855">
        <f t="shared" si="0"/>
        <v>10600</v>
      </c>
    </row>
    <row r="53" spans="1:8" s="1" customFormat="1" ht="72" x14ac:dyDescent="0.25">
      <c r="A53" s="225">
        <v>45</v>
      </c>
      <c r="B53" s="226" t="s">
        <v>749</v>
      </c>
      <c r="C53" s="235" t="s">
        <v>467</v>
      </c>
      <c r="D53" s="236">
        <v>45473</v>
      </c>
      <c r="E53" s="254" t="s">
        <v>735</v>
      </c>
      <c r="F53" s="241">
        <v>25200</v>
      </c>
      <c r="G53" s="230">
        <v>0</v>
      </c>
      <c r="H53" s="231">
        <f t="shared" si="0"/>
        <v>25200</v>
      </c>
    </row>
    <row r="54" spans="1:8" s="1" customFormat="1" ht="72" x14ac:dyDescent="0.25">
      <c r="A54" s="225">
        <v>46</v>
      </c>
      <c r="B54" s="226" t="s">
        <v>750</v>
      </c>
      <c r="C54" s="235" t="s">
        <v>467</v>
      </c>
      <c r="D54" s="236">
        <v>45473</v>
      </c>
      <c r="E54" s="254" t="s">
        <v>735</v>
      </c>
      <c r="F54" s="241">
        <v>25200</v>
      </c>
      <c r="G54" s="230">
        <v>0</v>
      </c>
      <c r="H54" s="231">
        <f t="shared" si="0"/>
        <v>25200</v>
      </c>
    </row>
    <row r="55" spans="1:8" s="1" customFormat="1" ht="72" x14ac:dyDescent="0.25">
      <c r="A55" s="225">
        <v>47</v>
      </c>
      <c r="B55" s="226" t="s">
        <v>751</v>
      </c>
      <c r="C55" s="235" t="s">
        <v>467</v>
      </c>
      <c r="D55" s="236">
        <v>45473</v>
      </c>
      <c r="E55" s="254" t="s">
        <v>735</v>
      </c>
      <c r="F55" s="241">
        <v>67200</v>
      </c>
      <c r="G55" s="230">
        <v>0</v>
      </c>
      <c r="H55" s="231">
        <f t="shared" si="0"/>
        <v>67200</v>
      </c>
    </row>
    <row r="56" spans="1:8" s="827" customFormat="1" ht="25.5" x14ac:dyDescent="0.25">
      <c r="A56" s="848">
        <v>48</v>
      </c>
      <c r="B56" s="849" t="s">
        <v>752</v>
      </c>
      <c r="C56" s="850" t="s">
        <v>467</v>
      </c>
      <c r="D56" s="851">
        <v>45473</v>
      </c>
      <c r="E56" s="865" t="s">
        <v>739</v>
      </c>
      <c r="F56" s="866">
        <v>10600</v>
      </c>
      <c r="G56" s="854">
        <v>0</v>
      </c>
      <c r="H56" s="855">
        <f t="shared" si="0"/>
        <v>10600</v>
      </c>
    </row>
    <row r="57" spans="1:8" s="1" customFormat="1" ht="72" x14ac:dyDescent="0.25">
      <c r="A57" s="225">
        <v>49</v>
      </c>
      <c r="B57" s="226" t="s">
        <v>753</v>
      </c>
      <c r="C57" s="235" t="s">
        <v>467</v>
      </c>
      <c r="D57" s="236">
        <v>45473</v>
      </c>
      <c r="E57" s="254" t="s">
        <v>735</v>
      </c>
      <c r="F57" s="241">
        <v>67200</v>
      </c>
      <c r="G57" s="230">
        <v>0</v>
      </c>
      <c r="H57" s="231">
        <f t="shared" si="0"/>
        <v>67200</v>
      </c>
    </row>
    <row r="58" spans="1:8" s="1" customFormat="1" ht="72" x14ac:dyDescent="0.25">
      <c r="A58" s="225">
        <v>50</v>
      </c>
      <c r="B58" s="226" t="s">
        <v>754</v>
      </c>
      <c r="C58" s="235" t="s">
        <v>467</v>
      </c>
      <c r="D58" s="236">
        <v>45473</v>
      </c>
      <c r="E58" s="254" t="s">
        <v>735</v>
      </c>
      <c r="F58" s="241">
        <v>25200</v>
      </c>
      <c r="G58" s="230">
        <v>0</v>
      </c>
      <c r="H58" s="231">
        <f t="shared" si="0"/>
        <v>25200</v>
      </c>
    </row>
    <row r="59" spans="1:8" s="1" customFormat="1" ht="72" x14ac:dyDescent="0.25">
      <c r="A59" s="225">
        <v>51</v>
      </c>
      <c r="B59" s="226" t="s">
        <v>755</v>
      </c>
      <c r="C59" s="235" t="s">
        <v>467</v>
      </c>
      <c r="D59" s="236">
        <v>45473</v>
      </c>
      <c r="E59" s="254" t="s">
        <v>735</v>
      </c>
      <c r="F59" s="241">
        <v>67200</v>
      </c>
      <c r="G59" s="230">
        <v>0</v>
      </c>
      <c r="H59" s="231">
        <f t="shared" si="0"/>
        <v>67200</v>
      </c>
    </row>
    <row r="60" spans="1:8" s="1" customFormat="1" ht="72" x14ac:dyDescent="0.25">
      <c r="A60" s="225">
        <v>52</v>
      </c>
      <c r="B60" s="226" t="s">
        <v>756</v>
      </c>
      <c r="C60" s="235" t="s">
        <v>467</v>
      </c>
      <c r="D60" s="236">
        <v>45473</v>
      </c>
      <c r="E60" s="254" t="s">
        <v>757</v>
      </c>
      <c r="F60" s="241">
        <v>21000</v>
      </c>
      <c r="G60" s="230">
        <v>0</v>
      </c>
      <c r="H60" s="231">
        <f t="shared" si="0"/>
        <v>21000</v>
      </c>
    </row>
    <row r="61" spans="1:8" s="1" customFormat="1" ht="72" x14ac:dyDescent="0.25">
      <c r="A61" s="225">
        <v>53</v>
      </c>
      <c r="B61" s="226" t="s">
        <v>758</v>
      </c>
      <c r="C61" s="235" t="s">
        <v>467</v>
      </c>
      <c r="D61" s="236">
        <v>45473</v>
      </c>
      <c r="E61" s="254" t="s">
        <v>735</v>
      </c>
      <c r="F61" s="241">
        <v>25200</v>
      </c>
      <c r="G61" s="230">
        <v>0</v>
      </c>
      <c r="H61" s="231">
        <f t="shared" si="0"/>
        <v>25200</v>
      </c>
    </row>
    <row r="62" spans="1:8" s="1" customFormat="1" ht="72" x14ac:dyDescent="0.25">
      <c r="A62" s="225">
        <v>54</v>
      </c>
      <c r="B62" s="226" t="s">
        <v>759</v>
      </c>
      <c r="C62" s="235" t="s">
        <v>467</v>
      </c>
      <c r="D62" s="236">
        <v>45473</v>
      </c>
      <c r="E62" s="254" t="s">
        <v>735</v>
      </c>
      <c r="F62" s="241">
        <v>67200</v>
      </c>
      <c r="G62" s="230">
        <v>0</v>
      </c>
      <c r="H62" s="231">
        <f t="shared" si="0"/>
        <v>67200</v>
      </c>
    </row>
    <row r="63" spans="1:8" s="1" customFormat="1" ht="72" x14ac:dyDescent="0.25">
      <c r="A63" s="225">
        <v>55</v>
      </c>
      <c r="B63" s="226" t="s">
        <v>760</v>
      </c>
      <c r="C63" s="235" t="s">
        <v>467</v>
      </c>
      <c r="D63" s="236">
        <v>45473</v>
      </c>
      <c r="E63" s="254" t="s">
        <v>735</v>
      </c>
      <c r="F63" s="241">
        <v>67200</v>
      </c>
      <c r="G63" s="230">
        <v>0</v>
      </c>
      <c r="H63" s="231">
        <f t="shared" si="0"/>
        <v>67200</v>
      </c>
    </row>
    <row r="64" spans="1:8" s="1" customFormat="1" ht="72" x14ac:dyDescent="0.25">
      <c r="A64" s="225">
        <v>56</v>
      </c>
      <c r="B64" s="226" t="s">
        <v>761</v>
      </c>
      <c r="C64" s="235" t="s">
        <v>467</v>
      </c>
      <c r="D64" s="236">
        <v>45473</v>
      </c>
      <c r="E64" s="254" t="s">
        <v>735</v>
      </c>
      <c r="F64" s="241">
        <v>25200</v>
      </c>
      <c r="G64" s="230">
        <v>0</v>
      </c>
      <c r="H64" s="231">
        <f t="shared" si="0"/>
        <v>25200</v>
      </c>
    </row>
    <row r="65" spans="1:8" s="1" customFormat="1" ht="72" x14ac:dyDescent="0.25">
      <c r="A65" s="225">
        <v>57</v>
      </c>
      <c r="B65" s="226" t="s">
        <v>762</v>
      </c>
      <c r="C65" s="235" t="s">
        <v>467</v>
      </c>
      <c r="D65" s="236">
        <v>45473</v>
      </c>
      <c r="E65" s="254" t="s">
        <v>735</v>
      </c>
      <c r="F65" s="241">
        <v>67200</v>
      </c>
      <c r="G65" s="230">
        <v>0</v>
      </c>
      <c r="H65" s="231">
        <f t="shared" si="0"/>
        <v>67200</v>
      </c>
    </row>
    <row r="66" spans="1:8" s="1" customFormat="1" ht="72" x14ac:dyDescent="0.25">
      <c r="A66" s="225">
        <v>58</v>
      </c>
      <c r="B66" s="226" t="s">
        <v>763</v>
      </c>
      <c r="C66" s="235" t="s">
        <v>467</v>
      </c>
      <c r="D66" s="236">
        <v>45473</v>
      </c>
      <c r="E66" s="254" t="s">
        <v>735</v>
      </c>
      <c r="F66" s="241">
        <v>44800</v>
      </c>
      <c r="G66" s="230">
        <v>0</v>
      </c>
      <c r="H66" s="231">
        <f t="shared" si="0"/>
        <v>44800</v>
      </c>
    </row>
    <row r="67" spans="1:8" s="1" customFormat="1" ht="108" x14ac:dyDescent="0.25">
      <c r="A67" s="225">
        <v>59</v>
      </c>
      <c r="B67" s="226" t="s">
        <v>764</v>
      </c>
      <c r="C67" s="235" t="s">
        <v>467</v>
      </c>
      <c r="D67" s="236">
        <v>45473</v>
      </c>
      <c r="E67" s="254" t="s">
        <v>746</v>
      </c>
      <c r="F67" s="241">
        <v>14000</v>
      </c>
      <c r="G67" s="230">
        <v>0</v>
      </c>
      <c r="H67" s="231">
        <f t="shared" si="0"/>
        <v>14000</v>
      </c>
    </row>
    <row r="68" spans="1:8" s="1" customFormat="1" ht="60" x14ac:dyDescent="0.25">
      <c r="A68" s="225">
        <v>60</v>
      </c>
      <c r="B68" s="226" t="s">
        <v>18</v>
      </c>
      <c r="C68" s="227" t="s">
        <v>467</v>
      </c>
      <c r="D68" s="236">
        <v>45473</v>
      </c>
      <c r="E68" s="252" t="s">
        <v>765</v>
      </c>
      <c r="F68" s="237">
        <v>215.5</v>
      </c>
      <c r="G68" s="230">
        <v>0</v>
      </c>
      <c r="H68" s="231">
        <f t="shared" si="0"/>
        <v>215.5</v>
      </c>
    </row>
    <row r="69" spans="1:8" s="1" customFormat="1" ht="48" x14ac:dyDescent="0.25">
      <c r="A69" s="225">
        <v>61</v>
      </c>
      <c r="B69" s="226" t="s">
        <v>18</v>
      </c>
      <c r="C69" s="227" t="s">
        <v>467</v>
      </c>
      <c r="D69" s="236">
        <v>45473</v>
      </c>
      <c r="E69" s="254" t="s">
        <v>766</v>
      </c>
      <c r="F69" s="241">
        <v>488.3</v>
      </c>
      <c r="G69" s="230">
        <v>0</v>
      </c>
      <c r="H69" s="231">
        <f t="shared" si="0"/>
        <v>488.3</v>
      </c>
    </row>
    <row r="70" spans="1:8" s="1" customFormat="1" ht="72" x14ac:dyDescent="0.25">
      <c r="A70" s="225">
        <v>62</v>
      </c>
      <c r="B70" s="226" t="s">
        <v>18</v>
      </c>
      <c r="C70" s="235" t="s">
        <v>467</v>
      </c>
      <c r="D70" s="236">
        <v>45473</v>
      </c>
      <c r="E70" s="254" t="s">
        <v>767</v>
      </c>
      <c r="F70" s="241">
        <v>844.85</v>
      </c>
      <c r="G70" s="230">
        <v>0</v>
      </c>
      <c r="H70" s="231">
        <f t="shared" si="0"/>
        <v>844.85</v>
      </c>
    </row>
    <row r="71" spans="1:8" s="1" customFormat="1" ht="51" x14ac:dyDescent="0.25">
      <c r="A71" s="225">
        <v>63</v>
      </c>
      <c r="B71" s="226" t="s">
        <v>768</v>
      </c>
      <c r="C71" s="235" t="s">
        <v>467</v>
      </c>
      <c r="D71" s="236">
        <v>45473</v>
      </c>
      <c r="E71" s="255" t="s">
        <v>769</v>
      </c>
      <c r="F71" s="242">
        <v>378</v>
      </c>
      <c r="G71" s="230">
        <v>0</v>
      </c>
      <c r="H71" s="231">
        <f t="shared" si="0"/>
        <v>378</v>
      </c>
    </row>
    <row r="72" spans="1:8" s="1" customFormat="1" ht="51" x14ac:dyDescent="0.25">
      <c r="A72" s="225">
        <v>64</v>
      </c>
      <c r="B72" s="226" t="s">
        <v>768</v>
      </c>
      <c r="C72" s="235" t="s">
        <v>467</v>
      </c>
      <c r="D72" s="236">
        <v>45473</v>
      </c>
      <c r="E72" s="255" t="s">
        <v>769</v>
      </c>
      <c r="F72" s="242">
        <v>1080</v>
      </c>
      <c r="G72" s="230">
        <v>0</v>
      </c>
      <c r="H72" s="231">
        <f t="shared" si="0"/>
        <v>1080</v>
      </c>
    </row>
    <row r="73" spans="1:8" s="1" customFormat="1" ht="51" x14ac:dyDescent="0.25">
      <c r="A73" s="225">
        <v>65</v>
      </c>
      <c r="B73" s="226" t="s">
        <v>768</v>
      </c>
      <c r="C73" s="235" t="s">
        <v>467</v>
      </c>
      <c r="D73" s="236">
        <v>45473</v>
      </c>
      <c r="E73" s="255" t="s">
        <v>770</v>
      </c>
      <c r="F73" s="242">
        <v>576</v>
      </c>
      <c r="G73" s="230">
        <v>0</v>
      </c>
      <c r="H73" s="231">
        <f t="shared" si="0"/>
        <v>576</v>
      </c>
    </row>
    <row r="74" spans="1:8" s="1" customFormat="1" ht="51" x14ac:dyDescent="0.25">
      <c r="A74" s="225">
        <v>66</v>
      </c>
      <c r="B74" s="226" t="s">
        <v>768</v>
      </c>
      <c r="C74" s="235" t="s">
        <v>467</v>
      </c>
      <c r="D74" s="236">
        <v>45473</v>
      </c>
      <c r="E74" s="255" t="s">
        <v>771</v>
      </c>
      <c r="F74" s="242">
        <v>2430</v>
      </c>
      <c r="G74" s="230">
        <v>0</v>
      </c>
      <c r="H74" s="231">
        <f t="shared" ref="H74:H89" si="1">F74-G74</f>
        <v>2430</v>
      </c>
    </row>
    <row r="75" spans="1:8" s="1" customFormat="1" ht="48" x14ac:dyDescent="0.25">
      <c r="A75" s="225">
        <v>67</v>
      </c>
      <c r="B75" s="240" t="s">
        <v>768</v>
      </c>
      <c r="C75" s="235" t="s">
        <v>467</v>
      </c>
      <c r="D75" s="236">
        <v>45473</v>
      </c>
      <c r="E75" s="254" t="s">
        <v>772</v>
      </c>
      <c r="F75" s="241">
        <v>756</v>
      </c>
      <c r="G75" s="230">
        <v>0</v>
      </c>
      <c r="H75" s="231">
        <f t="shared" si="1"/>
        <v>756</v>
      </c>
    </row>
    <row r="76" spans="1:8" s="1" customFormat="1" ht="36" x14ac:dyDescent="0.25">
      <c r="A76" s="225">
        <v>68</v>
      </c>
      <c r="B76" s="240" t="s">
        <v>768</v>
      </c>
      <c r="C76" s="235" t="s">
        <v>467</v>
      </c>
      <c r="D76" s="236">
        <v>45473</v>
      </c>
      <c r="E76" s="254" t="s">
        <v>773</v>
      </c>
      <c r="F76" s="241">
        <v>1656</v>
      </c>
      <c r="G76" s="230">
        <v>0</v>
      </c>
      <c r="H76" s="231">
        <f t="shared" si="1"/>
        <v>1656</v>
      </c>
    </row>
    <row r="77" spans="1:8" s="1" customFormat="1" ht="48" x14ac:dyDescent="0.25">
      <c r="A77" s="225">
        <v>69</v>
      </c>
      <c r="B77" s="240" t="s">
        <v>768</v>
      </c>
      <c r="C77" s="235" t="s">
        <v>467</v>
      </c>
      <c r="D77" s="236">
        <v>45473</v>
      </c>
      <c r="E77" s="254" t="s">
        <v>774</v>
      </c>
      <c r="F77" s="241">
        <v>342</v>
      </c>
      <c r="G77" s="230">
        <v>0</v>
      </c>
      <c r="H77" s="231">
        <f t="shared" si="1"/>
        <v>342</v>
      </c>
    </row>
    <row r="78" spans="1:8" s="1" customFormat="1" ht="84" x14ac:dyDescent="0.25">
      <c r="A78" s="225">
        <v>70</v>
      </c>
      <c r="B78" s="240" t="s">
        <v>768</v>
      </c>
      <c r="C78" s="235" t="s">
        <v>467</v>
      </c>
      <c r="D78" s="236">
        <v>45473</v>
      </c>
      <c r="E78" s="254" t="s">
        <v>775</v>
      </c>
      <c r="F78" s="241">
        <v>504</v>
      </c>
      <c r="G78" s="230">
        <v>0</v>
      </c>
      <c r="H78" s="231">
        <f t="shared" si="1"/>
        <v>504</v>
      </c>
    </row>
    <row r="79" spans="1:8" s="1" customFormat="1" ht="63.75" x14ac:dyDescent="0.25">
      <c r="A79" s="225">
        <v>71</v>
      </c>
      <c r="B79" s="226" t="s">
        <v>43</v>
      </c>
      <c r="C79" s="235">
        <v>11066</v>
      </c>
      <c r="D79" s="236">
        <v>45345</v>
      </c>
      <c r="E79" s="255" t="s">
        <v>776</v>
      </c>
      <c r="F79" s="242">
        <v>90060</v>
      </c>
      <c r="G79" s="230">
        <v>0</v>
      </c>
      <c r="H79" s="231">
        <f t="shared" si="1"/>
        <v>90060</v>
      </c>
    </row>
    <row r="80" spans="1:8" s="1" customFormat="1" ht="38.25" x14ac:dyDescent="0.25">
      <c r="A80" s="225">
        <v>72</v>
      </c>
      <c r="B80" s="226" t="s">
        <v>510</v>
      </c>
      <c r="C80" s="235" t="s">
        <v>467</v>
      </c>
      <c r="D80" s="236">
        <v>45473</v>
      </c>
      <c r="E80" s="255" t="s">
        <v>777</v>
      </c>
      <c r="F80" s="242">
        <v>2304</v>
      </c>
      <c r="G80" s="230">
        <v>0</v>
      </c>
      <c r="H80" s="231">
        <f t="shared" si="1"/>
        <v>2304</v>
      </c>
    </row>
    <row r="81" spans="1:8" s="827" customFormat="1" ht="51" x14ac:dyDescent="0.25">
      <c r="A81" s="848">
        <v>73</v>
      </c>
      <c r="B81" s="849" t="s">
        <v>510</v>
      </c>
      <c r="C81" s="850" t="s">
        <v>467</v>
      </c>
      <c r="D81" s="851">
        <v>45473</v>
      </c>
      <c r="E81" s="865" t="s">
        <v>778</v>
      </c>
      <c r="F81" s="866">
        <v>9720</v>
      </c>
      <c r="G81" s="854">
        <v>0</v>
      </c>
      <c r="H81" s="855">
        <f t="shared" si="1"/>
        <v>9720</v>
      </c>
    </row>
    <row r="82" spans="1:8" s="1" customFormat="1" ht="36" x14ac:dyDescent="0.25">
      <c r="A82" s="225">
        <v>74</v>
      </c>
      <c r="B82" s="240" t="s">
        <v>510</v>
      </c>
      <c r="C82" s="235" t="s">
        <v>467</v>
      </c>
      <c r="D82" s="236">
        <v>45473</v>
      </c>
      <c r="E82" s="254" t="s">
        <v>779</v>
      </c>
      <c r="F82" s="241">
        <v>3024</v>
      </c>
      <c r="G82" s="230">
        <v>0</v>
      </c>
      <c r="H82" s="231">
        <f t="shared" si="1"/>
        <v>3024</v>
      </c>
    </row>
    <row r="83" spans="1:8" s="1" customFormat="1" ht="36" x14ac:dyDescent="0.25">
      <c r="A83" s="225">
        <v>75</v>
      </c>
      <c r="B83" s="240" t="s">
        <v>510</v>
      </c>
      <c r="C83" s="235" t="s">
        <v>467</v>
      </c>
      <c r="D83" s="236">
        <v>45473</v>
      </c>
      <c r="E83" s="254" t="s">
        <v>780</v>
      </c>
      <c r="F83" s="241">
        <v>1368</v>
      </c>
      <c r="G83" s="230">
        <v>0</v>
      </c>
      <c r="H83" s="231">
        <f t="shared" si="1"/>
        <v>1368</v>
      </c>
    </row>
    <row r="84" spans="1:8" s="1" customFormat="1" ht="84" x14ac:dyDescent="0.25">
      <c r="A84" s="225">
        <v>76</v>
      </c>
      <c r="B84" s="240" t="s">
        <v>510</v>
      </c>
      <c r="C84" s="235" t="s">
        <v>467</v>
      </c>
      <c r="D84" s="236">
        <v>45473</v>
      </c>
      <c r="E84" s="254" t="s">
        <v>781</v>
      </c>
      <c r="F84" s="241">
        <v>2016</v>
      </c>
      <c r="G84" s="230">
        <v>0</v>
      </c>
      <c r="H84" s="231">
        <f t="shared" si="1"/>
        <v>2016</v>
      </c>
    </row>
    <row r="85" spans="1:8" s="1" customFormat="1" ht="38.25" x14ac:dyDescent="0.25">
      <c r="A85" s="225">
        <v>77</v>
      </c>
      <c r="B85" s="226" t="s">
        <v>782</v>
      </c>
      <c r="C85" s="235" t="s">
        <v>467</v>
      </c>
      <c r="D85" s="236">
        <v>45473</v>
      </c>
      <c r="E85" s="255" t="s">
        <v>783</v>
      </c>
      <c r="F85" s="242">
        <v>800</v>
      </c>
      <c r="G85" s="230">
        <v>0</v>
      </c>
      <c r="H85" s="231">
        <f t="shared" si="1"/>
        <v>800</v>
      </c>
    </row>
    <row r="86" spans="1:8" s="1" customFormat="1" ht="51" x14ac:dyDescent="0.25">
      <c r="A86" s="225">
        <v>78</v>
      </c>
      <c r="B86" s="226" t="s">
        <v>782</v>
      </c>
      <c r="C86" s="235" t="s">
        <v>467</v>
      </c>
      <c r="D86" s="236">
        <v>45473</v>
      </c>
      <c r="E86" s="255" t="s">
        <v>784</v>
      </c>
      <c r="F86" s="242">
        <v>3200</v>
      </c>
      <c r="G86" s="230">
        <v>0</v>
      </c>
      <c r="H86" s="231">
        <f t="shared" si="1"/>
        <v>3200</v>
      </c>
    </row>
    <row r="87" spans="1:8" s="1" customFormat="1" ht="36" x14ac:dyDescent="0.25">
      <c r="A87" s="225">
        <v>79</v>
      </c>
      <c r="B87" s="240" t="s">
        <v>782</v>
      </c>
      <c r="C87" s="235" t="s">
        <v>467</v>
      </c>
      <c r="D87" s="236">
        <v>45473</v>
      </c>
      <c r="E87" s="254" t="s">
        <v>785</v>
      </c>
      <c r="F87" s="241">
        <v>850</v>
      </c>
      <c r="G87" s="230">
        <v>0</v>
      </c>
      <c r="H87" s="231">
        <f t="shared" si="1"/>
        <v>850</v>
      </c>
    </row>
    <row r="88" spans="1:8" s="1" customFormat="1" ht="36" x14ac:dyDescent="0.25">
      <c r="A88" s="225">
        <v>80</v>
      </c>
      <c r="B88" s="240" t="s">
        <v>782</v>
      </c>
      <c r="C88" s="235" t="s">
        <v>467</v>
      </c>
      <c r="D88" s="236">
        <v>45473</v>
      </c>
      <c r="E88" s="254" t="s">
        <v>786</v>
      </c>
      <c r="F88" s="241">
        <v>400</v>
      </c>
      <c r="G88" s="230">
        <v>0</v>
      </c>
      <c r="H88" s="231">
        <f t="shared" si="1"/>
        <v>400</v>
      </c>
    </row>
    <row r="89" spans="1:8" s="1" customFormat="1" ht="84" x14ac:dyDescent="0.25">
      <c r="A89" s="225">
        <v>81</v>
      </c>
      <c r="B89" s="240" t="s">
        <v>782</v>
      </c>
      <c r="C89" s="235" t="s">
        <v>467</v>
      </c>
      <c r="D89" s="236">
        <v>45473</v>
      </c>
      <c r="E89" s="254" t="s">
        <v>787</v>
      </c>
      <c r="F89" s="241">
        <v>800</v>
      </c>
      <c r="G89" s="230">
        <v>0</v>
      </c>
      <c r="H89" s="231">
        <f t="shared" si="1"/>
        <v>800</v>
      </c>
    </row>
    <row r="90" spans="1:8" s="1" customFormat="1" x14ac:dyDescent="0.25">
      <c r="A90" s="243"/>
      <c r="B90" s="243"/>
      <c r="C90" s="243"/>
      <c r="D90" s="243"/>
      <c r="E90" s="256"/>
      <c r="F90" s="243"/>
      <c r="G90" s="244"/>
      <c r="H90" s="244"/>
    </row>
    <row r="91" spans="1:8" s="246" customFormat="1" x14ac:dyDescent="0.25">
      <c r="A91" s="889" t="s">
        <v>399</v>
      </c>
      <c r="B91" s="889"/>
      <c r="C91" s="245"/>
      <c r="D91" s="245"/>
      <c r="E91" s="257"/>
      <c r="F91" s="152">
        <f>SUM(F9:F90)</f>
        <v>3272964.55</v>
      </c>
      <c r="G91" s="152">
        <f>SUM(G9:G90)</f>
        <v>0</v>
      </c>
      <c r="H91" s="152">
        <f>SUM(H9:H90)</f>
        <v>3272964.55</v>
      </c>
    </row>
    <row r="92" spans="1:8" x14ac:dyDescent="0.25">
      <c r="A92" s="153"/>
      <c r="B92" s="153"/>
      <c r="C92" s="153"/>
      <c r="D92" s="153"/>
      <c r="E92" s="258"/>
      <c r="F92" s="153"/>
    </row>
    <row r="94" spans="1:8" ht="15.75" x14ac:dyDescent="0.25">
      <c r="A94" s="11" t="s">
        <v>788</v>
      </c>
      <c r="B94" s="154"/>
    </row>
    <row r="95" spans="1:8" ht="15.75" x14ac:dyDescent="0.25">
      <c r="A95" s="11"/>
      <c r="B95" s="154"/>
    </row>
    <row r="96" spans="1:8" ht="15.75" x14ac:dyDescent="0.25">
      <c r="A96" s="11"/>
      <c r="B96" s="154"/>
    </row>
    <row r="97" spans="1:2" ht="15.75" x14ac:dyDescent="0.25">
      <c r="A97" s="11"/>
      <c r="B97" s="154"/>
    </row>
    <row r="98" spans="1:2" ht="15.75" x14ac:dyDescent="0.25">
      <c r="A98" s="11" t="s">
        <v>789</v>
      </c>
    </row>
    <row r="99" spans="1:2" x14ac:dyDescent="0.25">
      <c r="A99" s="247"/>
    </row>
  </sheetData>
  <mergeCells count="1">
    <mergeCell ref="A91:B9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1CF98-EABB-41D2-B479-7094CF8472A2}">
  <sheetPr>
    <tabColor rgb="FF92D050"/>
  </sheetPr>
  <dimension ref="A1:K203"/>
  <sheetViews>
    <sheetView topLeftCell="B76" workbookViewId="0">
      <selection activeCell="B22" sqref="B22"/>
    </sheetView>
  </sheetViews>
  <sheetFormatPr defaultColWidth="9.140625" defaultRowHeight="12.75" x14ac:dyDescent="0.2"/>
  <cols>
    <col min="1" max="1" width="4.85546875" style="13" customWidth="1"/>
    <col min="2" max="2" width="32" style="15" customWidth="1"/>
    <col min="3" max="3" width="22.5703125" style="79" customWidth="1"/>
    <col min="4" max="4" width="8.85546875" style="14" customWidth="1"/>
    <col min="5" max="5" width="9.42578125" style="14" customWidth="1"/>
    <col min="6" max="6" width="34.28515625" style="15" customWidth="1"/>
    <col min="7" max="7" width="16.85546875" style="13" customWidth="1"/>
    <col min="8" max="8" width="17.42578125" style="13" bestFit="1" customWidth="1"/>
    <col min="9" max="9" width="19.42578125" style="13" customWidth="1"/>
    <col min="10" max="10" width="9.140625" style="13"/>
    <col min="11" max="11" width="12.7109375" style="13" bestFit="1" customWidth="1"/>
    <col min="12" max="16384" width="9.140625" style="13"/>
  </cols>
  <sheetData>
    <row r="1" spans="1:9" x14ac:dyDescent="0.2">
      <c r="A1" s="12" t="s">
        <v>0</v>
      </c>
    </row>
    <row r="2" spans="1:9" x14ac:dyDescent="0.2">
      <c r="A2" s="16" t="s">
        <v>95</v>
      </c>
    </row>
    <row r="3" spans="1:9" x14ac:dyDescent="0.2">
      <c r="A3" s="16" t="s">
        <v>96</v>
      </c>
      <c r="B3" s="74"/>
      <c r="C3" s="80"/>
    </row>
    <row r="4" spans="1:9" x14ac:dyDescent="0.2">
      <c r="A4" s="16"/>
      <c r="B4" s="19"/>
      <c r="C4" s="80"/>
      <c r="D4" s="18"/>
      <c r="E4" s="18"/>
      <c r="F4" s="19"/>
      <c r="G4" s="17"/>
    </row>
    <row r="5" spans="1:9" x14ac:dyDescent="0.2">
      <c r="A5" s="16" t="s">
        <v>97</v>
      </c>
    </row>
    <row r="7" spans="1:9" ht="63.75" x14ac:dyDescent="0.2">
      <c r="A7" s="20" t="s">
        <v>4</v>
      </c>
      <c r="B7" s="21" t="s">
        <v>5</v>
      </c>
      <c r="C7" s="22" t="s">
        <v>98</v>
      </c>
      <c r="D7" s="23" t="s">
        <v>99</v>
      </c>
      <c r="E7" s="23" t="s">
        <v>100</v>
      </c>
      <c r="F7" s="24" t="s">
        <v>8</v>
      </c>
      <c r="G7" s="25" t="s">
        <v>9</v>
      </c>
      <c r="H7" s="26" t="s">
        <v>10</v>
      </c>
      <c r="I7" s="24" t="s">
        <v>101</v>
      </c>
    </row>
    <row r="8" spans="1:9" ht="17.25" customHeight="1" x14ac:dyDescent="0.2">
      <c r="A8" s="27"/>
      <c r="B8" s="22"/>
      <c r="C8" s="22"/>
      <c r="D8" s="23"/>
      <c r="E8" s="23"/>
      <c r="F8" s="23"/>
      <c r="G8" s="28" t="s">
        <v>13</v>
      </c>
      <c r="H8" s="29" t="s">
        <v>14</v>
      </c>
      <c r="I8" s="23" t="s">
        <v>15</v>
      </c>
    </row>
    <row r="9" spans="1:9" x14ac:dyDescent="0.2">
      <c r="A9" s="30">
        <v>1</v>
      </c>
      <c r="G9" s="13">
        <v>115000</v>
      </c>
      <c r="I9" s="13">
        <v>115000</v>
      </c>
    </row>
    <row r="10" spans="1:9" ht="51" x14ac:dyDescent="0.2">
      <c r="A10" s="36">
        <v>2</v>
      </c>
      <c r="B10" s="37" t="s">
        <v>102</v>
      </c>
      <c r="C10" s="37"/>
      <c r="E10" s="31" t="s">
        <v>103</v>
      </c>
      <c r="F10" s="38" t="s">
        <v>104</v>
      </c>
      <c r="G10" s="39">
        <v>191500</v>
      </c>
      <c r="H10" s="34">
        <v>0</v>
      </c>
      <c r="I10" s="39">
        <v>191500</v>
      </c>
    </row>
    <row r="11" spans="1:9" ht="51" x14ac:dyDescent="0.2">
      <c r="A11" s="36">
        <v>3</v>
      </c>
      <c r="B11" s="37" t="s">
        <v>105</v>
      </c>
      <c r="C11" s="37"/>
      <c r="D11" s="40"/>
      <c r="E11" s="31"/>
      <c r="F11" s="38" t="s">
        <v>106</v>
      </c>
      <c r="G11" s="39">
        <v>503000</v>
      </c>
      <c r="H11" s="34">
        <v>0</v>
      </c>
      <c r="I11" s="39">
        <v>503000</v>
      </c>
    </row>
    <row r="12" spans="1:9" ht="38.25" x14ac:dyDescent="0.2">
      <c r="A12" s="30">
        <v>4</v>
      </c>
      <c r="B12" s="37" t="s">
        <v>107</v>
      </c>
      <c r="C12" s="37"/>
      <c r="D12" s="40"/>
      <c r="E12" s="31"/>
      <c r="F12" s="38" t="s">
        <v>108</v>
      </c>
      <c r="G12" s="39">
        <v>338500</v>
      </c>
      <c r="H12" s="34">
        <v>0</v>
      </c>
      <c r="I12" s="39">
        <v>338500</v>
      </c>
    </row>
    <row r="13" spans="1:9" ht="38.25" x14ac:dyDescent="0.2">
      <c r="A13" s="36">
        <v>5</v>
      </c>
      <c r="B13" s="41" t="s">
        <v>109</v>
      </c>
      <c r="C13" s="42" t="s">
        <v>110</v>
      </c>
      <c r="D13" s="42" t="s">
        <v>111</v>
      </c>
      <c r="E13" s="31"/>
      <c r="F13" s="43" t="s">
        <v>112</v>
      </c>
      <c r="G13" s="44">
        <v>2005100</v>
      </c>
      <c r="H13" s="34">
        <v>0</v>
      </c>
      <c r="I13" s="44">
        <v>2005100</v>
      </c>
    </row>
    <row r="14" spans="1:9" ht="25.5" x14ac:dyDescent="0.2">
      <c r="A14" s="36">
        <v>6</v>
      </c>
      <c r="B14" s="41" t="s">
        <v>113</v>
      </c>
      <c r="C14" s="42" t="s">
        <v>110</v>
      </c>
      <c r="D14" s="42" t="s">
        <v>114</v>
      </c>
      <c r="E14" s="31"/>
      <c r="F14" s="43" t="s">
        <v>112</v>
      </c>
      <c r="G14" s="44">
        <v>1577000</v>
      </c>
      <c r="H14" s="34">
        <v>0</v>
      </c>
      <c r="I14" s="44">
        <v>1577000</v>
      </c>
    </row>
    <row r="15" spans="1:9" ht="38.25" x14ac:dyDescent="0.2">
      <c r="A15" s="30">
        <v>7</v>
      </c>
      <c r="B15" s="41" t="s">
        <v>115</v>
      </c>
      <c r="C15" s="42" t="s">
        <v>116</v>
      </c>
      <c r="D15" s="42" t="s">
        <v>117</v>
      </c>
      <c r="E15" s="31"/>
      <c r="F15" s="43" t="s">
        <v>112</v>
      </c>
      <c r="G15" s="45">
        <v>985900</v>
      </c>
      <c r="H15" s="34">
        <v>0</v>
      </c>
      <c r="I15" s="45">
        <v>985900</v>
      </c>
    </row>
    <row r="16" spans="1:9" ht="63.75" x14ac:dyDescent="0.2">
      <c r="A16" s="36">
        <v>8</v>
      </c>
      <c r="B16" s="41" t="s">
        <v>118</v>
      </c>
      <c r="C16" s="42"/>
      <c r="D16" s="42" t="s">
        <v>119</v>
      </c>
      <c r="E16" s="31"/>
      <c r="F16" s="43" t="s">
        <v>120</v>
      </c>
      <c r="G16" s="44">
        <v>47540</v>
      </c>
      <c r="H16" s="34">
        <v>0</v>
      </c>
      <c r="I16" s="44">
        <v>47540</v>
      </c>
    </row>
    <row r="17" spans="1:9" ht="38.25" x14ac:dyDescent="0.2">
      <c r="A17" s="36">
        <v>9</v>
      </c>
      <c r="B17" s="41" t="s">
        <v>121</v>
      </c>
      <c r="C17" s="42" t="s">
        <v>122</v>
      </c>
      <c r="D17" s="42" t="s">
        <v>123</v>
      </c>
      <c r="E17" s="31"/>
      <c r="F17" s="43" t="s">
        <v>124</v>
      </c>
      <c r="G17" s="44">
        <v>120500</v>
      </c>
      <c r="H17" s="34">
        <v>0</v>
      </c>
      <c r="I17" s="44">
        <v>120500</v>
      </c>
    </row>
    <row r="18" spans="1:9" ht="38.25" x14ac:dyDescent="0.2">
      <c r="A18" s="30">
        <v>10</v>
      </c>
      <c r="B18" s="41" t="s">
        <v>125</v>
      </c>
      <c r="C18" s="42"/>
      <c r="D18" s="42" t="s">
        <v>126</v>
      </c>
      <c r="E18" s="31"/>
      <c r="F18" s="43" t="s">
        <v>127</v>
      </c>
      <c r="G18" s="44">
        <v>91350</v>
      </c>
      <c r="H18" s="34">
        <v>0</v>
      </c>
      <c r="I18" s="44">
        <v>91350</v>
      </c>
    </row>
    <row r="19" spans="1:9" ht="38.25" x14ac:dyDescent="0.2">
      <c r="A19" s="36">
        <v>11</v>
      </c>
      <c r="B19" s="41" t="s">
        <v>128</v>
      </c>
      <c r="C19" s="42" t="s">
        <v>129</v>
      </c>
      <c r="D19" s="42" t="s">
        <v>130</v>
      </c>
      <c r="E19" s="31"/>
      <c r="F19" s="43" t="s">
        <v>131</v>
      </c>
      <c r="G19" s="44">
        <v>180000</v>
      </c>
      <c r="H19" s="34">
        <v>0</v>
      </c>
      <c r="I19" s="44">
        <v>180000</v>
      </c>
    </row>
    <row r="20" spans="1:9" ht="51" x14ac:dyDescent="0.2">
      <c r="A20" s="36">
        <v>12</v>
      </c>
      <c r="B20" s="41" t="s">
        <v>132</v>
      </c>
      <c r="C20" s="42" t="s">
        <v>133</v>
      </c>
      <c r="D20" s="42" t="s">
        <v>134</v>
      </c>
      <c r="E20" s="31"/>
      <c r="F20" s="43" t="s">
        <v>135</v>
      </c>
      <c r="G20" s="44">
        <v>196520</v>
      </c>
      <c r="H20" s="34">
        <v>0</v>
      </c>
      <c r="I20" s="44">
        <v>196520</v>
      </c>
    </row>
    <row r="21" spans="1:9" ht="89.25" x14ac:dyDescent="0.2">
      <c r="A21" s="30">
        <v>13</v>
      </c>
      <c r="B21" s="41" t="s">
        <v>136</v>
      </c>
      <c r="C21" s="42" t="s">
        <v>133</v>
      </c>
      <c r="D21" s="42" t="s">
        <v>137</v>
      </c>
      <c r="E21" s="31"/>
      <c r="F21" s="43" t="s">
        <v>138</v>
      </c>
      <c r="G21" s="44">
        <v>160000</v>
      </c>
      <c r="H21" s="34">
        <v>0</v>
      </c>
      <c r="I21" s="44">
        <v>160000</v>
      </c>
    </row>
    <row r="22" spans="1:9" ht="51" x14ac:dyDescent="0.2">
      <c r="A22" s="36">
        <v>14</v>
      </c>
      <c r="B22" s="41" t="s">
        <v>139</v>
      </c>
      <c r="C22" s="42" t="s">
        <v>140</v>
      </c>
      <c r="D22" s="42" t="s">
        <v>141</v>
      </c>
      <c r="E22" s="31"/>
      <c r="F22" s="43" t="s">
        <v>142</v>
      </c>
      <c r="G22" s="44">
        <v>1857700</v>
      </c>
      <c r="H22" s="34">
        <v>0</v>
      </c>
      <c r="I22" s="44">
        <v>1857700</v>
      </c>
    </row>
    <row r="23" spans="1:9" ht="38.25" x14ac:dyDescent="0.2">
      <c r="A23" s="36">
        <v>15</v>
      </c>
      <c r="B23" s="41" t="s">
        <v>143</v>
      </c>
      <c r="C23" s="42" t="s">
        <v>144</v>
      </c>
      <c r="D23" s="42" t="s">
        <v>145</v>
      </c>
      <c r="E23" s="31"/>
      <c r="F23" s="43" t="s">
        <v>146</v>
      </c>
      <c r="G23" s="44">
        <v>51998</v>
      </c>
      <c r="H23" s="34">
        <v>0</v>
      </c>
      <c r="I23" s="44">
        <v>51998</v>
      </c>
    </row>
    <row r="24" spans="1:9" ht="25.5" x14ac:dyDescent="0.2">
      <c r="A24" s="30">
        <v>16</v>
      </c>
      <c r="B24" s="41" t="s">
        <v>147</v>
      </c>
      <c r="C24" s="42" t="s">
        <v>133</v>
      </c>
      <c r="D24" s="42" t="s">
        <v>148</v>
      </c>
      <c r="E24" s="31"/>
      <c r="F24" s="43" t="s">
        <v>149</v>
      </c>
      <c r="G24" s="44">
        <v>830997</v>
      </c>
      <c r="H24" s="44">
        <v>0</v>
      </c>
      <c r="I24" s="44">
        <v>830997</v>
      </c>
    </row>
    <row r="25" spans="1:9" ht="25.5" x14ac:dyDescent="0.2">
      <c r="A25" s="36">
        <v>17</v>
      </c>
      <c r="B25" s="41" t="s">
        <v>147</v>
      </c>
      <c r="C25" s="42" t="s">
        <v>133</v>
      </c>
      <c r="D25" s="42" t="s">
        <v>150</v>
      </c>
      <c r="E25" s="31"/>
      <c r="F25" s="43" t="s">
        <v>149</v>
      </c>
      <c r="G25" s="44">
        <v>379998</v>
      </c>
      <c r="H25" s="44">
        <v>0</v>
      </c>
      <c r="I25" s="44">
        <v>379998</v>
      </c>
    </row>
    <row r="26" spans="1:9" ht="25.5" x14ac:dyDescent="0.2">
      <c r="A26" s="46"/>
      <c r="B26" s="75" t="s">
        <v>151</v>
      </c>
      <c r="C26" s="81"/>
      <c r="D26" s="47"/>
      <c r="E26" s="47"/>
      <c r="F26" s="48"/>
      <c r="G26" s="49">
        <f>SUM(G10:G25)</f>
        <v>9517603</v>
      </c>
      <c r="H26" s="44">
        <v>0</v>
      </c>
      <c r="I26" s="49">
        <f>SUM(I10:I25)</f>
        <v>9517603</v>
      </c>
    </row>
    <row r="27" spans="1:9" x14ac:dyDescent="0.2">
      <c r="A27" s="46"/>
      <c r="B27" s="75"/>
      <c r="C27" s="81"/>
      <c r="D27" s="47"/>
      <c r="E27" s="47"/>
      <c r="F27" s="48"/>
      <c r="G27" s="49"/>
      <c r="H27" s="49"/>
      <c r="I27" s="49"/>
    </row>
    <row r="28" spans="1:9" ht="38.25" x14ac:dyDescent="0.2">
      <c r="A28" s="30">
        <v>1</v>
      </c>
      <c r="B28" s="76" t="s">
        <v>152</v>
      </c>
      <c r="C28" s="82" t="s">
        <v>153</v>
      </c>
      <c r="D28" s="50">
        <v>1900</v>
      </c>
      <c r="E28" s="51"/>
      <c r="F28" s="48" t="s">
        <v>154</v>
      </c>
      <c r="G28" s="33">
        <v>1435500</v>
      </c>
      <c r="H28" s="52">
        <v>0</v>
      </c>
      <c r="I28" s="35">
        <f t="shared" ref="I28:I69" si="0">G28-H28</f>
        <v>1435500</v>
      </c>
    </row>
    <row r="29" spans="1:9" ht="25.5" x14ac:dyDescent="0.2">
      <c r="A29" s="30">
        <v>2</v>
      </c>
      <c r="B29" s="76" t="s">
        <v>155</v>
      </c>
      <c r="C29" s="53" t="s">
        <v>156</v>
      </c>
      <c r="D29" s="50">
        <v>2126</v>
      </c>
      <c r="E29" s="51" t="s">
        <v>157</v>
      </c>
      <c r="F29" s="48" t="s">
        <v>158</v>
      </c>
      <c r="G29" s="33">
        <v>1793631.15</v>
      </c>
      <c r="H29" s="52">
        <v>0</v>
      </c>
      <c r="I29" s="35">
        <f t="shared" si="0"/>
        <v>1793631.15</v>
      </c>
    </row>
    <row r="30" spans="1:9" ht="51" x14ac:dyDescent="0.2">
      <c r="A30" s="30">
        <v>3</v>
      </c>
      <c r="B30" s="76" t="s">
        <v>159</v>
      </c>
      <c r="C30" s="54" t="s">
        <v>160</v>
      </c>
      <c r="D30" s="50">
        <v>1901</v>
      </c>
      <c r="E30" s="51"/>
      <c r="F30" s="48" t="s">
        <v>161</v>
      </c>
      <c r="G30" s="33">
        <v>1301000</v>
      </c>
      <c r="H30" s="52"/>
      <c r="I30" s="35">
        <f t="shared" si="0"/>
        <v>1301000</v>
      </c>
    </row>
    <row r="31" spans="1:9" ht="51" x14ac:dyDescent="0.2">
      <c r="A31" s="30">
        <v>4</v>
      </c>
      <c r="B31" s="76" t="s">
        <v>162</v>
      </c>
      <c r="C31" s="54" t="s">
        <v>163</v>
      </c>
      <c r="D31" s="50">
        <v>2634</v>
      </c>
      <c r="E31" s="51"/>
      <c r="F31" s="48" t="s">
        <v>164</v>
      </c>
      <c r="G31" s="33">
        <v>1108314.25</v>
      </c>
      <c r="H31" s="52">
        <v>0</v>
      </c>
      <c r="I31" s="35">
        <f t="shared" si="0"/>
        <v>1108314.25</v>
      </c>
    </row>
    <row r="32" spans="1:9" ht="63.75" x14ac:dyDescent="0.2">
      <c r="A32" s="30">
        <v>5</v>
      </c>
      <c r="B32" s="76" t="s">
        <v>165</v>
      </c>
      <c r="C32" s="54"/>
      <c r="D32" s="55" t="s">
        <v>166</v>
      </c>
      <c r="E32" s="36"/>
      <c r="F32" s="48" t="s">
        <v>167</v>
      </c>
      <c r="G32" s="33">
        <v>551278.35</v>
      </c>
      <c r="H32" s="52">
        <v>0</v>
      </c>
      <c r="I32" s="35">
        <f t="shared" si="0"/>
        <v>551278.35</v>
      </c>
    </row>
    <row r="33" spans="1:11" ht="63.75" x14ac:dyDescent="0.2">
      <c r="A33" s="30">
        <v>6</v>
      </c>
      <c r="B33" s="76" t="s">
        <v>168</v>
      </c>
      <c r="C33" s="54"/>
      <c r="D33" s="55" t="s">
        <v>166</v>
      </c>
      <c r="E33" s="36"/>
      <c r="F33" s="48" t="s">
        <v>169</v>
      </c>
      <c r="G33" s="33">
        <v>114086.15</v>
      </c>
      <c r="H33" s="52">
        <v>0</v>
      </c>
      <c r="I33" s="35">
        <f t="shared" si="0"/>
        <v>114086.15</v>
      </c>
    </row>
    <row r="34" spans="1:11" ht="38.25" x14ac:dyDescent="0.2">
      <c r="A34" s="30">
        <v>7</v>
      </c>
      <c r="B34" s="76" t="s">
        <v>152</v>
      </c>
      <c r="C34" s="82" t="s">
        <v>153</v>
      </c>
      <c r="D34" s="50">
        <v>1900</v>
      </c>
      <c r="E34" s="31"/>
      <c r="F34" s="48" t="s">
        <v>154</v>
      </c>
      <c r="G34" s="33">
        <v>250000</v>
      </c>
      <c r="H34" s="52"/>
      <c r="I34" s="35">
        <f t="shared" si="0"/>
        <v>250000</v>
      </c>
    </row>
    <row r="35" spans="1:11" ht="38.25" x14ac:dyDescent="0.2">
      <c r="A35" s="30">
        <v>8</v>
      </c>
      <c r="B35" s="76" t="s">
        <v>170</v>
      </c>
      <c r="C35" s="54"/>
      <c r="D35" s="55" t="s">
        <v>166</v>
      </c>
      <c r="E35" s="31"/>
      <c r="F35" s="48" t="s">
        <v>171</v>
      </c>
      <c r="G35" s="33">
        <v>205780</v>
      </c>
      <c r="H35" s="52">
        <v>0</v>
      </c>
      <c r="I35" s="35">
        <f t="shared" si="0"/>
        <v>205780</v>
      </c>
    </row>
    <row r="36" spans="1:11" ht="51" x14ac:dyDescent="0.2">
      <c r="A36" s="30">
        <v>9</v>
      </c>
      <c r="B36" s="76" t="s">
        <v>172</v>
      </c>
      <c r="C36" s="54" t="s">
        <v>173</v>
      </c>
      <c r="D36" s="31">
        <v>3256</v>
      </c>
      <c r="E36" s="56">
        <v>45077</v>
      </c>
      <c r="F36" s="48" t="s">
        <v>174</v>
      </c>
      <c r="G36" s="33">
        <v>1345274</v>
      </c>
      <c r="H36" s="33"/>
      <c r="I36" s="35">
        <f t="shared" si="0"/>
        <v>1345274</v>
      </c>
    </row>
    <row r="37" spans="1:11" ht="51" x14ac:dyDescent="0.2">
      <c r="A37" s="30">
        <v>10</v>
      </c>
      <c r="B37" s="76" t="s">
        <v>175</v>
      </c>
      <c r="C37" s="54" t="s">
        <v>176</v>
      </c>
      <c r="D37" s="31"/>
      <c r="E37" s="31"/>
      <c r="F37" s="48" t="s">
        <v>177</v>
      </c>
      <c r="G37" s="33">
        <v>3257000</v>
      </c>
      <c r="H37" s="52"/>
      <c r="I37" s="35">
        <f t="shared" si="0"/>
        <v>3257000</v>
      </c>
    </row>
    <row r="38" spans="1:11" ht="51" x14ac:dyDescent="0.2">
      <c r="A38" s="30">
        <v>11</v>
      </c>
      <c r="B38" s="76" t="s">
        <v>175</v>
      </c>
      <c r="C38" s="54" t="s">
        <v>176</v>
      </c>
      <c r="D38" s="31"/>
      <c r="E38" s="31"/>
      <c r="F38" s="48" t="s">
        <v>177</v>
      </c>
      <c r="G38" s="33">
        <v>2200000</v>
      </c>
      <c r="H38" s="52"/>
      <c r="I38" s="35">
        <f t="shared" si="0"/>
        <v>2200000</v>
      </c>
    </row>
    <row r="39" spans="1:11" ht="34.5" customHeight="1" x14ac:dyDescent="0.2">
      <c r="A39" s="30">
        <v>12</v>
      </c>
      <c r="B39" s="76" t="s">
        <v>178</v>
      </c>
      <c r="C39" s="54" t="s">
        <v>179</v>
      </c>
      <c r="D39" s="31"/>
      <c r="E39" s="31"/>
      <c r="F39" s="48" t="s">
        <v>180</v>
      </c>
      <c r="G39" s="33">
        <v>2410440</v>
      </c>
      <c r="H39" s="52"/>
      <c r="I39" s="35">
        <f t="shared" si="0"/>
        <v>2410440</v>
      </c>
    </row>
    <row r="40" spans="1:11" ht="39" customHeight="1" x14ac:dyDescent="0.2">
      <c r="A40" s="30">
        <v>13</v>
      </c>
      <c r="B40" s="76" t="s">
        <v>181</v>
      </c>
      <c r="C40" s="54" t="s">
        <v>182</v>
      </c>
      <c r="D40" s="31"/>
      <c r="E40" s="31"/>
      <c r="F40" s="48" t="s">
        <v>183</v>
      </c>
      <c r="G40" s="33">
        <v>2222025</v>
      </c>
      <c r="H40" s="52"/>
      <c r="I40" s="35">
        <f t="shared" si="0"/>
        <v>2222025</v>
      </c>
    </row>
    <row r="41" spans="1:11" ht="102" x14ac:dyDescent="0.2">
      <c r="A41" s="30">
        <v>14</v>
      </c>
      <c r="B41" s="76" t="s">
        <v>184</v>
      </c>
      <c r="C41" s="54" t="s">
        <v>185</v>
      </c>
      <c r="D41" s="31" t="s">
        <v>119</v>
      </c>
      <c r="E41" s="31"/>
      <c r="F41" s="48" t="s">
        <v>186</v>
      </c>
      <c r="G41" s="33">
        <v>1456887.55</v>
      </c>
      <c r="H41" s="33">
        <v>0</v>
      </c>
      <c r="I41" s="35">
        <f t="shared" si="0"/>
        <v>1456887.55</v>
      </c>
    </row>
    <row r="42" spans="1:11" s="58" customFormat="1" ht="38.25" x14ac:dyDescent="0.2">
      <c r="A42" s="30">
        <v>15</v>
      </c>
      <c r="B42" s="76" t="s">
        <v>187</v>
      </c>
      <c r="C42" s="54"/>
      <c r="D42" s="55" t="s">
        <v>166</v>
      </c>
      <c r="E42" s="57"/>
      <c r="F42" s="48" t="s">
        <v>188</v>
      </c>
      <c r="G42" s="33">
        <v>801077.94999999902</v>
      </c>
      <c r="H42" s="52">
        <v>0</v>
      </c>
      <c r="I42" s="35">
        <f t="shared" si="0"/>
        <v>801077.94999999902</v>
      </c>
    </row>
    <row r="43" spans="1:11" ht="76.5" x14ac:dyDescent="0.2">
      <c r="A43" s="30">
        <v>16</v>
      </c>
      <c r="B43" s="76" t="s">
        <v>189</v>
      </c>
      <c r="C43" s="54" t="s">
        <v>190</v>
      </c>
      <c r="D43" s="59">
        <v>2755</v>
      </c>
      <c r="E43" s="60">
        <v>44272</v>
      </c>
      <c r="F43" s="48" t="s">
        <v>191</v>
      </c>
      <c r="G43" s="33">
        <v>2674430</v>
      </c>
      <c r="H43" s="33">
        <v>0</v>
      </c>
      <c r="I43" s="35">
        <f t="shared" si="0"/>
        <v>2674430</v>
      </c>
      <c r="K43" s="72"/>
    </row>
    <row r="44" spans="1:11" ht="51" x14ac:dyDescent="0.2">
      <c r="A44" s="30">
        <v>17</v>
      </c>
      <c r="B44" s="76" t="s">
        <v>192</v>
      </c>
      <c r="C44" s="54"/>
      <c r="D44" s="31">
        <v>58272</v>
      </c>
      <c r="E44" s="31"/>
      <c r="F44" s="48" t="s">
        <v>193</v>
      </c>
      <c r="G44" s="33">
        <v>2000000</v>
      </c>
      <c r="H44" s="52"/>
      <c r="I44" s="35">
        <f t="shared" si="0"/>
        <v>2000000</v>
      </c>
      <c r="K44" s="72"/>
    </row>
    <row r="45" spans="1:11" ht="63.75" x14ac:dyDescent="0.2">
      <c r="A45" s="30">
        <v>18</v>
      </c>
      <c r="B45" s="76" t="s">
        <v>194</v>
      </c>
      <c r="C45" s="54"/>
      <c r="D45" s="55" t="s">
        <v>166</v>
      </c>
      <c r="E45" s="36"/>
      <c r="F45" s="48" t="s">
        <v>195</v>
      </c>
      <c r="G45" s="33">
        <v>649439.44999999995</v>
      </c>
      <c r="H45" s="52">
        <v>0</v>
      </c>
      <c r="I45" s="35">
        <f t="shared" si="0"/>
        <v>649439.44999999995</v>
      </c>
      <c r="K45" s="72"/>
    </row>
    <row r="46" spans="1:11" ht="51" x14ac:dyDescent="0.2">
      <c r="A46" s="30">
        <v>19</v>
      </c>
      <c r="B46" s="63" t="s">
        <v>196</v>
      </c>
      <c r="C46" s="54"/>
      <c r="D46" s="55" t="s">
        <v>166</v>
      </c>
      <c r="E46" s="36"/>
      <c r="F46" s="48" t="s">
        <v>197</v>
      </c>
      <c r="G46" s="33">
        <v>67034.5</v>
      </c>
      <c r="H46" s="33">
        <v>0</v>
      </c>
      <c r="I46" s="35">
        <f t="shared" si="0"/>
        <v>67034.5</v>
      </c>
    </row>
    <row r="47" spans="1:11" ht="51" x14ac:dyDescent="0.2">
      <c r="A47" s="30">
        <v>20</v>
      </c>
      <c r="B47" s="63" t="s">
        <v>198</v>
      </c>
      <c r="C47" s="54"/>
      <c r="D47" s="55" t="s">
        <v>166</v>
      </c>
      <c r="E47" s="36"/>
      <c r="F47" s="48" t="s">
        <v>199</v>
      </c>
      <c r="G47" s="33">
        <v>70689.649999999994</v>
      </c>
      <c r="H47" s="33">
        <v>0</v>
      </c>
      <c r="I47" s="35">
        <f t="shared" si="0"/>
        <v>70689.649999999994</v>
      </c>
    </row>
    <row r="48" spans="1:11" ht="38.25" x14ac:dyDescent="0.2">
      <c r="A48" s="30">
        <v>21</v>
      </c>
      <c r="B48" s="63" t="s">
        <v>200</v>
      </c>
      <c r="C48" s="54"/>
      <c r="D48" s="55" t="s">
        <v>166</v>
      </c>
      <c r="E48" s="36"/>
      <c r="F48" s="48" t="s">
        <v>201</v>
      </c>
      <c r="G48" s="33">
        <v>67241.399999999994</v>
      </c>
      <c r="H48" s="33">
        <v>0</v>
      </c>
      <c r="I48" s="35">
        <f t="shared" si="0"/>
        <v>67241.399999999994</v>
      </c>
    </row>
    <row r="49" spans="1:9" ht="38.25" x14ac:dyDescent="0.2">
      <c r="A49" s="30">
        <v>22</v>
      </c>
      <c r="B49" s="63" t="s">
        <v>202</v>
      </c>
      <c r="C49" s="54"/>
      <c r="D49" s="55" t="s">
        <v>166</v>
      </c>
      <c r="E49" s="36"/>
      <c r="F49" s="48" t="s">
        <v>203</v>
      </c>
      <c r="G49" s="33">
        <v>68948.25</v>
      </c>
      <c r="H49" s="33">
        <v>0</v>
      </c>
      <c r="I49" s="35">
        <f t="shared" si="0"/>
        <v>68948.25</v>
      </c>
    </row>
    <row r="50" spans="1:9" ht="38.25" x14ac:dyDescent="0.2">
      <c r="A50" s="30">
        <v>23</v>
      </c>
      <c r="B50" s="63" t="s">
        <v>204</v>
      </c>
      <c r="C50" s="54"/>
      <c r="D50" s="55" t="s">
        <v>166</v>
      </c>
      <c r="E50" s="36"/>
      <c r="F50" s="48" t="s">
        <v>205</v>
      </c>
      <c r="G50" s="33">
        <v>67068.95</v>
      </c>
      <c r="H50" s="33">
        <v>0</v>
      </c>
      <c r="I50" s="35">
        <f t="shared" si="0"/>
        <v>67068.95</v>
      </c>
    </row>
    <row r="51" spans="1:9" ht="51" x14ac:dyDescent="0.2">
      <c r="A51" s="30">
        <v>24</v>
      </c>
      <c r="B51" s="63" t="s">
        <v>206</v>
      </c>
      <c r="C51" s="54"/>
      <c r="D51" s="55" t="s">
        <v>166</v>
      </c>
      <c r="E51" s="36"/>
      <c r="F51" s="48" t="s">
        <v>207</v>
      </c>
      <c r="G51" s="33">
        <v>68586.2</v>
      </c>
      <c r="H51" s="33">
        <v>0</v>
      </c>
      <c r="I51" s="35">
        <f t="shared" si="0"/>
        <v>68586.2</v>
      </c>
    </row>
    <row r="52" spans="1:9" ht="51" x14ac:dyDescent="0.2">
      <c r="A52" s="30">
        <v>25</v>
      </c>
      <c r="B52" s="63" t="s">
        <v>208</v>
      </c>
      <c r="C52" s="54"/>
      <c r="D52" s="55" t="s">
        <v>166</v>
      </c>
      <c r="E52" s="36"/>
      <c r="F52" s="48" t="s">
        <v>209</v>
      </c>
      <c r="G52" s="33">
        <v>68931.05</v>
      </c>
      <c r="H52" s="33">
        <v>0</v>
      </c>
      <c r="I52" s="35">
        <f t="shared" si="0"/>
        <v>68931.05</v>
      </c>
    </row>
    <row r="53" spans="1:9" ht="63.75" x14ac:dyDescent="0.2">
      <c r="A53" s="30">
        <v>26</v>
      </c>
      <c r="B53" s="63" t="s">
        <v>210</v>
      </c>
      <c r="C53" s="54"/>
      <c r="D53" s="55" t="s">
        <v>166</v>
      </c>
      <c r="E53" s="36"/>
      <c r="F53" s="48" t="s">
        <v>211</v>
      </c>
      <c r="G53" s="33">
        <v>68741.399999999994</v>
      </c>
      <c r="H53" s="33">
        <v>0</v>
      </c>
      <c r="I53" s="35">
        <f t="shared" si="0"/>
        <v>68741.399999999994</v>
      </c>
    </row>
    <row r="54" spans="1:9" ht="51" x14ac:dyDescent="0.2">
      <c r="A54" s="30">
        <v>27</v>
      </c>
      <c r="B54" s="63" t="s">
        <v>212</v>
      </c>
      <c r="C54" s="54"/>
      <c r="D54" s="55" t="s">
        <v>166</v>
      </c>
      <c r="E54" s="36"/>
      <c r="F54" s="48" t="s">
        <v>213</v>
      </c>
      <c r="G54" s="33">
        <v>68758.600000000006</v>
      </c>
      <c r="H54" s="33">
        <v>0</v>
      </c>
      <c r="I54" s="35">
        <f t="shared" si="0"/>
        <v>68758.600000000006</v>
      </c>
    </row>
    <row r="55" spans="1:9" ht="51" x14ac:dyDescent="0.2">
      <c r="A55" s="30">
        <v>28</v>
      </c>
      <c r="B55" s="63" t="s">
        <v>214</v>
      </c>
      <c r="C55" s="54"/>
      <c r="D55" s="55" t="s">
        <v>166</v>
      </c>
      <c r="E55" s="36"/>
      <c r="F55" s="48" t="s">
        <v>215</v>
      </c>
      <c r="G55" s="33">
        <v>66655.149999999994</v>
      </c>
      <c r="H55" s="33">
        <v>0</v>
      </c>
      <c r="I55" s="35">
        <f t="shared" si="0"/>
        <v>66655.149999999994</v>
      </c>
    </row>
    <row r="56" spans="1:9" ht="51" x14ac:dyDescent="0.2">
      <c r="A56" s="30">
        <v>29</v>
      </c>
      <c r="B56" s="63" t="s">
        <v>216</v>
      </c>
      <c r="C56" s="54"/>
      <c r="D56" s="55" t="s">
        <v>166</v>
      </c>
      <c r="E56" s="36"/>
      <c r="F56" s="48" t="s">
        <v>217</v>
      </c>
      <c r="G56" s="33">
        <v>67017.25</v>
      </c>
      <c r="H56" s="33">
        <v>0</v>
      </c>
      <c r="I56" s="35">
        <f t="shared" si="0"/>
        <v>67017.25</v>
      </c>
    </row>
    <row r="57" spans="1:9" ht="51" x14ac:dyDescent="0.2">
      <c r="A57" s="30">
        <v>30</v>
      </c>
      <c r="B57" s="63" t="s">
        <v>218</v>
      </c>
      <c r="C57" s="54"/>
      <c r="D57" s="55" t="s">
        <v>166</v>
      </c>
      <c r="E57" s="36"/>
      <c r="F57" s="48" t="s">
        <v>219</v>
      </c>
      <c r="G57" s="33">
        <v>68775.850000000006</v>
      </c>
      <c r="H57" s="33">
        <v>0</v>
      </c>
      <c r="I57" s="35">
        <f t="shared" si="0"/>
        <v>68775.850000000006</v>
      </c>
    </row>
    <row r="58" spans="1:9" ht="51" x14ac:dyDescent="0.2">
      <c r="A58" s="30">
        <v>31</v>
      </c>
      <c r="B58" s="63" t="s">
        <v>220</v>
      </c>
      <c r="C58" s="54"/>
      <c r="D58" s="55" t="s">
        <v>166</v>
      </c>
      <c r="E58" s="36"/>
      <c r="F58" s="48" t="s">
        <v>221</v>
      </c>
      <c r="G58" s="33">
        <v>66844.850000000006</v>
      </c>
      <c r="H58" s="33">
        <v>0</v>
      </c>
      <c r="I58" s="35">
        <f t="shared" si="0"/>
        <v>66844.850000000006</v>
      </c>
    </row>
    <row r="59" spans="1:9" ht="63.75" x14ac:dyDescent="0.2">
      <c r="A59" s="30">
        <v>32</v>
      </c>
      <c r="B59" s="63" t="s">
        <v>222</v>
      </c>
      <c r="C59" s="54"/>
      <c r="D59" s="55" t="s">
        <v>166</v>
      </c>
      <c r="E59" s="36"/>
      <c r="F59" s="48" t="s">
        <v>223</v>
      </c>
      <c r="G59" s="33">
        <v>66862.05</v>
      </c>
      <c r="H59" s="33">
        <v>0</v>
      </c>
      <c r="I59" s="35">
        <f t="shared" si="0"/>
        <v>66862.05</v>
      </c>
    </row>
    <row r="60" spans="1:9" ht="63.75" x14ac:dyDescent="0.2">
      <c r="A60" s="30">
        <v>33</v>
      </c>
      <c r="B60" s="63" t="s">
        <v>224</v>
      </c>
      <c r="C60" s="54"/>
      <c r="D60" s="55" t="s">
        <v>166</v>
      </c>
      <c r="E60" s="36"/>
      <c r="F60" s="48" t="s">
        <v>225</v>
      </c>
      <c r="G60" s="33">
        <v>65327.6</v>
      </c>
      <c r="H60" s="33">
        <v>0</v>
      </c>
      <c r="I60" s="35">
        <f t="shared" si="0"/>
        <v>65327.6</v>
      </c>
    </row>
    <row r="61" spans="1:9" ht="51" x14ac:dyDescent="0.2">
      <c r="A61" s="30">
        <v>34</v>
      </c>
      <c r="B61" s="63" t="s">
        <v>226</v>
      </c>
      <c r="C61" s="54"/>
      <c r="D61" s="55" t="s">
        <v>166</v>
      </c>
      <c r="E61" s="31"/>
      <c r="F61" s="32" t="s">
        <v>227</v>
      </c>
      <c r="G61" s="33">
        <v>65862.05</v>
      </c>
      <c r="H61" s="33">
        <v>0</v>
      </c>
      <c r="I61" s="35">
        <f t="shared" si="0"/>
        <v>65862.05</v>
      </c>
    </row>
    <row r="62" spans="1:9" ht="63.75" x14ac:dyDescent="0.2">
      <c r="A62" s="30">
        <v>35</v>
      </c>
      <c r="B62" s="63" t="s">
        <v>196</v>
      </c>
      <c r="C62" s="54"/>
      <c r="D62" s="55" t="s">
        <v>166</v>
      </c>
      <c r="E62" s="36"/>
      <c r="F62" s="32" t="s">
        <v>228</v>
      </c>
      <c r="G62" s="33">
        <v>67034.5</v>
      </c>
      <c r="H62" s="33">
        <v>0</v>
      </c>
      <c r="I62" s="35">
        <f t="shared" si="0"/>
        <v>67034.5</v>
      </c>
    </row>
    <row r="63" spans="1:9" ht="51" x14ac:dyDescent="0.2">
      <c r="A63" s="30">
        <v>36</v>
      </c>
      <c r="B63" s="63" t="s">
        <v>229</v>
      </c>
      <c r="C63" s="54"/>
      <c r="D63" s="55" t="s">
        <v>166</v>
      </c>
      <c r="E63" s="36"/>
      <c r="F63" s="32" t="s">
        <v>230</v>
      </c>
      <c r="G63" s="33">
        <v>68896.55</v>
      </c>
      <c r="H63" s="33">
        <v>0</v>
      </c>
      <c r="I63" s="35">
        <f t="shared" si="0"/>
        <v>68896.55</v>
      </c>
    </row>
    <row r="64" spans="1:9" ht="63.75" x14ac:dyDescent="0.2">
      <c r="A64" s="30">
        <v>37</v>
      </c>
      <c r="B64" s="63" t="s">
        <v>200</v>
      </c>
      <c r="C64" s="54"/>
      <c r="D64" s="55" t="s">
        <v>166</v>
      </c>
      <c r="E64" s="36"/>
      <c r="F64" s="32" t="s">
        <v>231</v>
      </c>
      <c r="G64" s="33">
        <v>67241.399999999994</v>
      </c>
      <c r="H64" s="33">
        <v>0</v>
      </c>
      <c r="I64" s="35">
        <f t="shared" si="0"/>
        <v>67241.399999999994</v>
      </c>
    </row>
    <row r="65" spans="1:9" ht="63.75" x14ac:dyDescent="0.2">
      <c r="A65" s="30">
        <v>38</v>
      </c>
      <c r="B65" s="63" t="s">
        <v>232</v>
      </c>
      <c r="C65" s="54"/>
      <c r="D65" s="55" t="s">
        <v>166</v>
      </c>
      <c r="E65" s="36"/>
      <c r="F65" s="32" t="s">
        <v>233</v>
      </c>
      <c r="G65" s="33">
        <v>65482.75</v>
      </c>
      <c r="H65" s="33">
        <v>0</v>
      </c>
      <c r="I65" s="35">
        <f t="shared" si="0"/>
        <v>65482.75</v>
      </c>
    </row>
    <row r="66" spans="1:9" ht="63.75" x14ac:dyDescent="0.2">
      <c r="A66" s="30">
        <v>39</v>
      </c>
      <c r="B66" s="63" t="s">
        <v>234</v>
      </c>
      <c r="C66" s="54"/>
      <c r="D66" s="55" t="s">
        <v>166</v>
      </c>
      <c r="E66" s="36"/>
      <c r="F66" s="32" t="s">
        <v>235</v>
      </c>
      <c r="G66" s="33">
        <v>68637.95</v>
      </c>
      <c r="H66" s="33">
        <v>0</v>
      </c>
      <c r="I66" s="35">
        <f t="shared" si="0"/>
        <v>68637.95</v>
      </c>
    </row>
    <row r="67" spans="1:9" ht="63.75" x14ac:dyDescent="0.2">
      <c r="A67" s="30">
        <v>40</v>
      </c>
      <c r="B67" s="63" t="s">
        <v>218</v>
      </c>
      <c r="C67" s="54"/>
      <c r="D67" s="55" t="s">
        <v>166</v>
      </c>
      <c r="E67" s="36"/>
      <c r="F67" s="32" t="s">
        <v>236</v>
      </c>
      <c r="G67" s="33">
        <v>67758.600000000006</v>
      </c>
      <c r="H67" s="33">
        <v>0</v>
      </c>
      <c r="I67" s="35">
        <f t="shared" si="0"/>
        <v>67758.600000000006</v>
      </c>
    </row>
    <row r="68" spans="1:9" ht="63.75" x14ac:dyDescent="0.2">
      <c r="A68" s="30">
        <v>41</v>
      </c>
      <c r="B68" s="63" t="s">
        <v>232</v>
      </c>
      <c r="C68" s="54"/>
      <c r="D68" s="55" t="s">
        <v>166</v>
      </c>
      <c r="E68" s="36"/>
      <c r="F68" s="32" t="s">
        <v>237</v>
      </c>
      <c r="G68" s="33">
        <v>70862.05</v>
      </c>
      <c r="H68" s="33">
        <v>0</v>
      </c>
      <c r="I68" s="35">
        <f t="shared" si="0"/>
        <v>70862.05</v>
      </c>
    </row>
    <row r="69" spans="1:9" ht="63.75" x14ac:dyDescent="0.2">
      <c r="A69" s="30">
        <v>42</v>
      </c>
      <c r="B69" s="63" t="s">
        <v>226</v>
      </c>
      <c r="C69" s="54"/>
      <c r="D69" s="55" t="s">
        <v>166</v>
      </c>
      <c r="E69" s="36"/>
      <c r="F69" s="32" t="s">
        <v>238</v>
      </c>
      <c r="G69" s="33">
        <v>66034.5</v>
      </c>
      <c r="H69" s="33">
        <v>0</v>
      </c>
      <c r="I69" s="35">
        <f t="shared" si="0"/>
        <v>66034.5</v>
      </c>
    </row>
    <row r="70" spans="1:9" ht="25.5" x14ac:dyDescent="0.2">
      <c r="A70" s="30">
        <v>43</v>
      </c>
      <c r="B70" s="64" t="s">
        <v>239</v>
      </c>
      <c r="C70" s="65"/>
      <c r="D70" s="55" t="s">
        <v>166</v>
      </c>
      <c r="E70" s="36"/>
      <c r="F70" s="61" t="s">
        <v>240</v>
      </c>
      <c r="G70" s="62">
        <v>276500</v>
      </c>
      <c r="H70" s="33">
        <v>0</v>
      </c>
      <c r="I70" s="62">
        <v>276500</v>
      </c>
    </row>
    <row r="71" spans="1:9" ht="38.25" x14ac:dyDescent="0.2">
      <c r="A71" s="30">
        <v>44</v>
      </c>
      <c r="B71" s="63" t="s">
        <v>241</v>
      </c>
      <c r="C71" s="54"/>
      <c r="D71" s="55" t="s">
        <v>166</v>
      </c>
      <c r="E71" s="36"/>
      <c r="F71" s="32" t="s">
        <v>242</v>
      </c>
      <c r="G71" s="39">
        <v>189193.05</v>
      </c>
      <c r="H71" s="33">
        <v>0</v>
      </c>
      <c r="I71" s="39">
        <v>189193.05</v>
      </c>
    </row>
    <row r="72" spans="1:9" ht="51" x14ac:dyDescent="0.2">
      <c r="A72" s="30">
        <v>45</v>
      </c>
      <c r="B72" s="63" t="s">
        <v>243</v>
      </c>
      <c r="C72" s="54"/>
      <c r="D72" s="55" t="s">
        <v>166</v>
      </c>
      <c r="E72" s="36"/>
      <c r="F72" s="32" t="s">
        <v>244</v>
      </c>
      <c r="G72" s="39">
        <v>55186</v>
      </c>
      <c r="H72" s="33">
        <v>0</v>
      </c>
      <c r="I72" s="39">
        <v>55186</v>
      </c>
    </row>
    <row r="73" spans="1:9" ht="51" x14ac:dyDescent="0.2">
      <c r="A73" s="30">
        <v>46</v>
      </c>
      <c r="B73" s="63" t="s">
        <v>245</v>
      </c>
      <c r="C73" s="54"/>
      <c r="D73" s="55" t="s">
        <v>166</v>
      </c>
      <c r="E73" s="36"/>
      <c r="F73" s="32" t="s">
        <v>246</v>
      </c>
      <c r="G73" s="39">
        <v>35808.949999999997</v>
      </c>
      <c r="H73" s="33">
        <v>0</v>
      </c>
      <c r="I73" s="39">
        <v>35808.949999999997</v>
      </c>
    </row>
    <row r="74" spans="1:9" ht="38.25" x14ac:dyDescent="0.2">
      <c r="A74" s="30">
        <v>47</v>
      </c>
      <c r="B74" s="63" t="s">
        <v>247</v>
      </c>
      <c r="C74" s="54"/>
      <c r="D74" s="55" t="s">
        <v>166</v>
      </c>
      <c r="E74" s="36"/>
      <c r="F74" s="32" t="s">
        <v>248</v>
      </c>
      <c r="G74" s="39">
        <v>98000</v>
      </c>
      <c r="H74" s="33">
        <v>0</v>
      </c>
      <c r="I74" s="39">
        <v>98000</v>
      </c>
    </row>
    <row r="75" spans="1:9" ht="51" x14ac:dyDescent="0.2">
      <c r="A75" s="30">
        <v>48</v>
      </c>
      <c r="B75" s="63" t="s">
        <v>249</v>
      </c>
      <c r="C75" s="54"/>
      <c r="D75" s="55" t="s">
        <v>166</v>
      </c>
      <c r="E75" s="36"/>
      <c r="F75" s="32" t="s">
        <v>250</v>
      </c>
      <c r="G75" s="39">
        <v>68409.850000000006</v>
      </c>
      <c r="H75" s="33">
        <v>0</v>
      </c>
      <c r="I75" s="39">
        <v>68409.850000000006</v>
      </c>
    </row>
    <row r="76" spans="1:9" ht="38.25" x14ac:dyDescent="0.2">
      <c r="A76" s="30">
        <v>49</v>
      </c>
      <c r="B76" s="63" t="s">
        <v>251</v>
      </c>
      <c r="C76" s="54"/>
      <c r="D76" s="55" t="s">
        <v>166</v>
      </c>
      <c r="E76" s="36"/>
      <c r="F76" s="32" t="s">
        <v>252</v>
      </c>
      <c r="G76" s="39">
        <v>285031.2</v>
      </c>
      <c r="H76" s="33">
        <v>0</v>
      </c>
      <c r="I76" s="39">
        <v>285031.2</v>
      </c>
    </row>
    <row r="77" spans="1:9" ht="76.5" x14ac:dyDescent="0.2">
      <c r="A77" s="30">
        <v>50</v>
      </c>
      <c r="B77" s="63" t="s">
        <v>253</v>
      </c>
      <c r="C77" s="54"/>
      <c r="D77" s="55" t="s">
        <v>166</v>
      </c>
      <c r="E77" s="36"/>
      <c r="F77" s="32" t="s">
        <v>254</v>
      </c>
      <c r="G77" s="39">
        <v>305903.75</v>
      </c>
      <c r="H77" s="33">
        <v>0</v>
      </c>
      <c r="I77" s="39">
        <v>305903.75</v>
      </c>
    </row>
    <row r="78" spans="1:9" ht="38.25" x14ac:dyDescent="0.2">
      <c r="A78" s="30">
        <v>51</v>
      </c>
      <c r="B78" s="63" t="s">
        <v>187</v>
      </c>
      <c r="C78" s="54"/>
      <c r="D78" s="55" t="s">
        <v>166</v>
      </c>
      <c r="E78" s="36"/>
      <c r="F78" s="32" t="s">
        <v>255</v>
      </c>
      <c r="G78" s="39">
        <v>335575.35</v>
      </c>
      <c r="H78" s="33">
        <v>0</v>
      </c>
      <c r="I78" s="39">
        <v>335575.35</v>
      </c>
    </row>
    <row r="79" spans="1:9" ht="76.5" x14ac:dyDescent="0.2">
      <c r="A79" s="30">
        <v>52</v>
      </c>
      <c r="B79" s="63" t="s">
        <v>256</v>
      </c>
      <c r="C79" s="54"/>
      <c r="D79" s="55" t="s">
        <v>166</v>
      </c>
      <c r="E79" s="36"/>
      <c r="F79" s="32" t="s">
        <v>257</v>
      </c>
      <c r="G79" s="39">
        <v>303598.3</v>
      </c>
      <c r="H79" s="33">
        <v>0</v>
      </c>
      <c r="I79" s="39">
        <v>303598.3</v>
      </c>
    </row>
    <row r="80" spans="1:9" ht="51" x14ac:dyDescent="0.2">
      <c r="A80" s="30">
        <v>53</v>
      </c>
      <c r="B80" s="63" t="s">
        <v>258</v>
      </c>
      <c r="C80" s="54"/>
      <c r="D80" s="55" t="s">
        <v>166</v>
      </c>
      <c r="E80" s="36"/>
      <c r="F80" s="32" t="s">
        <v>259</v>
      </c>
      <c r="G80" s="39">
        <v>10896.6</v>
      </c>
      <c r="H80" s="33">
        <v>0</v>
      </c>
      <c r="I80" s="39">
        <v>10896.6</v>
      </c>
    </row>
    <row r="81" spans="1:9" ht="51" x14ac:dyDescent="0.2">
      <c r="A81" s="30">
        <v>54</v>
      </c>
      <c r="B81" s="63" t="s">
        <v>258</v>
      </c>
      <c r="C81" s="54"/>
      <c r="D81" s="55" t="s">
        <v>166</v>
      </c>
      <c r="E81" s="36"/>
      <c r="F81" s="32" t="s">
        <v>259</v>
      </c>
      <c r="G81" s="39">
        <v>125756.55</v>
      </c>
      <c r="H81" s="33">
        <v>0</v>
      </c>
      <c r="I81" s="39">
        <v>125756.55</v>
      </c>
    </row>
    <row r="82" spans="1:9" ht="63.75" x14ac:dyDescent="0.2">
      <c r="A82" s="30">
        <v>55</v>
      </c>
      <c r="B82" s="63" t="s">
        <v>260</v>
      </c>
      <c r="C82" s="42"/>
      <c r="D82" s="55" t="s">
        <v>166</v>
      </c>
      <c r="E82" s="36"/>
      <c r="F82" s="32" t="s">
        <v>261</v>
      </c>
      <c r="G82" s="39">
        <v>84855</v>
      </c>
      <c r="H82" s="33">
        <v>0</v>
      </c>
      <c r="I82" s="39">
        <v>84855</v>
      </c>
    </row>
    <row r="83" spans="1:9" ht="38.25" x14ac:dyDescent="0.2">
      <c r="A83" s="30">
        <v>56</v>
      </c>
      <c r="B83" s="64" t="s">
        <v>262</v>
      </c>
      <c r="C83" s="65"/>
      <c r="D83" s="55" t="s">
        <v>166</v>
      </c>
      <c r="E83" s="36"/>
      <c r="F83" s="61" t="s">
        <v>263</v>
      </c>
      <c r="G83" s="66">
        <v>26700</v>
      </c>
      <c r="H83" s="33">
        <v>0</v>
      </c>
      <c r="I83" s="66">
        <v>26700</v>
      </c>
    </row>
    <row r="84" spans="1:9" ht="38.25" x14ac:dyDescent="0.2">
      <c r="A84" s="30">
        <v>57</v>
      </c>
      <c r="B84" s="63" t="s">
        <v>264</v>
      </c>
      <c r="C84" s="54"/>
      <c r="D84" s="55" t="s">
        <v>166</v>
      </c>
      <c r="E84" s="36"/>
      <c r="F84" s="32" t="s">
        <v>265</v>
      </c>
      <c r="G84" s="39">
        <v>117809.15</v>
      </c>
      <c r="H84" s="33">
        <v>0</v>
      </c>
      <c r="I84" s="39">
        <v>117809.15</v>
      </c>
    </row>
    <row r="85" spans="1:9" ht="38.25" x14ac:dyDescent="0.2">
      <c r="A85" s="30">
        <v>58</v>
      </c>
      <c r="B85" s="63" t="s">
        <v>266</v>
      </c>
      <c r="C85" s="54"/>
      <c r="D85" s="55" t="s">
        <v>166</v>
      </c>
      <c r="E85" s="36"/>
      <c r="F85" s="32" t="s">
        <v>267</v>
      </c>
      <c r="G85" s="39">
        <v>44147.199999999997</v>
      </c>
      <c r="H85" s="33">
        <v>0</v>
      </c>
      <c r="I85" s="39">
        <v>44147.199999999997</v>
      </c>
    </row>
    <row r="86" spans="1:9" ht="51" x14ac:dyDescent="0.2">
      <c r="A86" s="30">
        <v>59</v>
      </c>
      <c r="B86" s="63" t="s">
        <v>268</v>
      </c>
      <c r="C86" s="54"/>
      <c r="D86" s="55" t="s">
        <v>166</v>
      </c>
      <c r="E86" s="36"/>
      <c r="F86" s="32" t="s">
        <v>269</v>
      </c>
      <c r="G86" s="39">
        <v>7543.1</v>
      </c>
      <c r="H86" s="33">
        <v>0</v>
      </c>
      <c r="I86" s="39">
        <v>7543.1</v>
      </c>
    </row>
    <row r="87" spans="1:9" ht="51" x14ac:dyDescent="0.2">
      <c r="A87" s="30">
        <v>60</v>
      </c>
      <c r="B87" s="63" t="s">
        <v>268</v>
      </c>
      <c r="C87" s="54"/>
      <c r="D87" s="55" t="s">
        <v>166</v>
      </c>
      <c r="E87" s="36"/>
      <c r="F87" s="32" t="s">
        <v>269</v>
      </c>
      <c r="G87" s="39">
        <v>8948.2999999999993</v>
      </c>
      <c r="H87" s="33">
        <v>0</v>
      </c>
      <c r="I87" s="39">
        <v>8948.2999999999993</v>
      </c>
    </row>
    <row r="88" spans="1:9" ht="51" x14ac:dyDescent="0.2">
      <c r="A88" s="30">
        <v>61</v>
      </c>
      <c r="B88" s="63" t="s">
        <v>268</v>
      </c>
      <c r="C88" s="54"/>
      <c r="D88" s="55" t="s">
        <v>166</v>
      </c>
      <c r="E88" s="36"/>
      <c r="F88" s="32" t="s">
        <v>269</v>
      </c>
      <c r="G88" s="39">
        <v>16396.55</v>
      </c>
      <c r="H88" s="33">
        <v>0</v>
      </c>
      <c r="I88" s="39">
        <v>16396.55</v>
      </c>
    </row>
    <row r="89" spans="1:9" ht="38.25" x14ac:dyDescent="0.2">
      <c r="A89" s="30">
        <v>62</v>
      </c>
      <c r="B89" s="63" t="s">
        <v>208</v>
      </c>
      <c r="C89" s="54"/>
      <c r="D89" s="55" t="s">
        <v>166</v>
      </c>
      <c r="E89" s="36"/>
      <c r="F89" s="32" t="s">
        <v>270</v>
      </c>
      <c r="G89" s="39">
        <v>93622</v>
      </c>
      <c r="H89" s="33">
        <v>0</v>
      </c>
      <c r="I89" s="39">
        <v>93622</v>
      </c>
    </row>
    <row r="90" spans="1:9" x14ac:dyDescent="0.2">
      <c r="A90" s="30"/>
      <c r="B90" s="77" t="s">
        <v>271</v>
      </c>
      <c r="C90" s="83"/>
      <c r="D90" s="67"/>
      <c r="E90" s="67"/>
      <c r="F90" s="68"/>
      <c r="G90" s="69">
        <f>SUM(G28:G89)</f>
        <v>29891337.850000005</v>
      </c>
      <c r="H90" s="33">
        <v>0</v>
      </c>
      <c r="I90" s="69">
        <f>SUM(I28:I89)</f>
        <v>29891337.850000005</v>
      </c>
    </row>
    <row r="91" spans="1:9" x14ac:dyDescent="0.2">
      <c r="A91" s="30"/>
      <c r="B91" s="78" t="s">
        <v>92</v>
      </c>
      <c r="C91" s="84"/>
      <c r="D91" s="31"/>
      <c r="E91" s="31"/>
      <c r="F91" s="32"/>
      <c r="G91" s="70">
        <f>G26+G90</f>
        <v>39408940.850000009</v>
      </c>
      <c r="H91" s="70">
        <f t="shared" ref="H91" si="1">H26+H90</f>
        <v>0</v>
      </c>
      <c r="I91" s="70">
        <f>I26+I90+'[1]RECURRENT -AGED'!G1806</f>
        <v>39523940.850000009</v>
      </c>
    </row>
    <row r="92" spans="1:9" ht="12.75" customHeight="1" x14ac:dyDescent="0.2">
      <c r="A92" s="71"/>
      <c r="G92" s="72"/>
    </row>
    <row r="93" spans="1:9" x14ac:dyDescent="0.2">
      <c r="A93" s="71"/>
      <c r="H93" s="72"/>
      <c r="I93" s="72"/>
    </row>
    <row r="94" spans="1:9" x14ac:dyDescent="0.2">
      <c r="H94" s="72"/>
      <c r="I94" s="72"/>
    </row>
    <row r="95" spans="1:9" ht="12.75" customHeight="1" x14ac:dyDescent="0.2"/>
    <row r="96" spans="1:9" ht="12.75" customHeight="1" x14ac:dyDescent="0.2"/>
    <row r="97" spans="7:8" ht="12.75" customHeight="1" x14ac:dyDescent="0.2"/>
    <row r="98" spans="7:8" x14ac:dyDescent="0.2">
      <c r="G98" s="73"/>
      <c r="H98" s="73"/>
    </row>
    <row r="99" spans="7:8" ht="12.75" customHeight="1" x14ac:dyDescent="0.2"/>
    <row r="100" spans="7:8" ht="12.75" customHeight="1" x14ac:dyDescent="0.2"/>
    <row r="101" spans="7:8" ht="12.75" customHeight="1" x14ac:dyDescent="0.2"/>
    <row r="102" spans="7:8" ht="12.75" customHeight="1" x14ac:dyDescent="0.2"/>
    <row r="103" spans="7:8" ht="12.75" customHeight="1" x14ac:dyDescent="0.2"/>
    <row r="104" spans="7:8" ht="12.75" customHeight="1" x14ac:dyDescent="0.2"/>
    <row r="105" spans="7:8" ht="12.75" customHeight="1" x14ac:dyDescent="0.2"/>
    <row r="106" spans="7:8" ht="12.75" customHeight="1" x14ac:dyDescent="0.2"/>
    <row r="107" spans="7:8" ht="12.75" customHeight="1" x14ac:dyDescent="0.2"/>
    <row r="108" spans="7:8" ht="12.75" customHeight="1" x14ac:dyDescent="0.2"/>
    <row r="109" spans="7:8" ht="12.75" customHeight="1" x14ac:dyDescent="0.2"/>
    <row r="110" spans="7:8" ht="12.75" customHeight="1" x14ac:dyDescent="0.2"/>
    <row r="111" spans="7:8" ht="12.75" customHeight="1" x14ac:dyDescent="0.2"/>
    <row r="112" spans="7:8"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200" ht="12.75" customHeight="1" x14ac:dyDescent="0.2"/>
    <row r="201" ht="12.75" customHeight="1" x14ac:dyDescent="0.2"/>
    <row r="202" ht="12.75" customHeight="1" x14ac:dyDescent="0.2"/>
    <row r="203" ht="12.75" customHeight="1" x14ac:dyDescent="0.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81AC9-3141-4AF9-B38F-895560913EEF}">
  <sheetPr>
    <tabColor rgb="FF92D050"/>
  </sheetPr>
  <dimension ref="A1:H34"/>
  <sheetViews>
    <sheetView topLeftCell="A10" workbookViewId="0">
      <selection activeCell="J12" sqref="J12"/>
    </sheetView>
  </sheetViews>
  <sheetFormatPr defaultRowHeight="15" x14ac:dyDescent="0.25"/>
  <cols>
    <col min="1" max="1" width="4.7109375" style="119" customWidth="1"/>
    <col min="2" max="2" width="37.28515625" style="119" customWidth="1"/>
    <col min="3" max="3" width="12.28515625" style="119" bestFit="1" customWidth="1"/>
    <col min="4" max="4" width="14.28515625" style="119" customWidth="1"/>
    <col min="5" max="5" width="19.28515625" style="119" customWidth="1"/>
    <col min="6" max="6" width="20.42578125" style="119" customWidth="1"/>
    <col min="7" max="7" width="18.140625" style="119" customWidth="1"/>
    <col min="8" max="8" width="19.85546875" style="119" customWidth="1"/>
    <col min="9" max="16384" width="9.140625" style="119"/>
  </cols>
  <sheetData>
    <row r="1" spans="1:8" ht="15.75" x14ac:dyDescent="0.25">
      <c r="A1" s="118" t="s">
        <v>103</v>
      </c>
    </row>
    <row r="2" spans="1:8" ht="15.75" x14ac:dyDescent="0.25">
      <c r="A2" s="120" t="s">
        <v>95</v>
      </c>
      <c r="B2" s="121"/>
      <c r="C2" s="121"/>
      <c r="D2" s="121"/>
      <c r="E2" s="121"/>
      <c r="F2" s="122"/>
      <c r="G2" s="122"/>
      <c r="H2" s="122"/>
    </row>
    <row r="3" spans="1:8" ht="15.75" x14ac:dyDescent="0.25">
      <c r="A3" s="123" t="s">
        <v>400</v>
      </c>
      <c r="B3" s="124"/>
      <c r="C3" s="124"/>
      <c r="D3" s="124"/>
      <c r="E3" s="124"/>
      <c r="F3" s="125"/>
      <c r="G3" s="125"/>
      <c r="H3" s="126"/>
    </row>
    <row r="4" spans="1:8" ht="15.75" x14ac:dyDescent="0.25">
      <c r="A4" s="120" t="s">
        <v>97</v>
      </c>
    </row>
    <row r="5" spans="1:8" ht="51" x14ac:dyDescent="0.25">
      <c r="A5" s="127" t="s">
        <v>4</v>
      </c>
      <c r="B5" s="127" t="s">
        <v>5</v>
      </c>
      <c r="C5" s="127" t="s">
        <v>6</v>
      </c>
      <c r="D5" s="127" t="s">
        <v>7</v>
      </c>
      <c r="E5" s="127" t="s">
        <v>8</v>
      </c>
      <c r="F5" s="127" t="s">
        <v>9</v>
      </c>
      <c r="G5" s="127" t="s">
        <v>10</v>
      </c>
      <c r="H5" s="127" t="s">
        <v>346</v>
      </c>
    </row>
    <row r="6" spans="1:8" x14ac:dyDescent="0.25">
      <c r="A6" s="127"/>
      <c r="B6" s="127"/>
      <c r="C6" s="127"/>
      <c r="D6" s="127"/>
      <c r="E6" s="127"/>
      <c r="F6" s="127" t="s">
        <v>13</v>
      </c>
      <c r="G6" s="127" t="s">
        <v>14</v>
      </c>
      <c r="H6" s="127" t="s">
        <v>15</v>
      </c>
    </row>
    <row r="7" spans="1:8" x14ac:dyDescent="0.25">
      <c r="A7" s="128">
        <v>1</v>
      </c>
      <c r="B7" s="129" t="s">
        <v>401</v>
      </c>
      <c r="C7" s="130"/>
      <c r="D7" s="130"/>
      <c r="E7" s="131" t="s">
        <v>402</v>
      </c>
      <c r="F7" s="132">
        <v>42000000</v>
      </c>
      <c r="G7" s="132">
        <v>0</v>
      </c>
      <c r="H7" s="132">
        <f>F7-G7</f>
        <v>42000000</v>
      </c>
    </row>
    <row r="8" spans="1:8" ht="24" x14ac:dyDescent="0.25">
      <c r="A8" s="128">
        <v>2</v>
      </c>
      <c r="B8" s="129" t="s">
        <v>403</v>
      </c>
      <c r="C8" s="130"/>
      <c r="D8" s="130"/>
      <c r="E8" s="131" t="s">
        <v>402</v>
      </c>
      <c r="F8" s="132">
        <v>25093550</v>
      </c>
      <c r="G8" s="132">
        <v>0</v>
      </c>
      <c r="H8" s="132">
        <f t="shared" ref="H8:H26" si="0">F8-G8</f>
        <v>25093550</v>
      </c>
    </row>
    <row r="9" spans="1:8" x14ac:dyDescent="0.25">
      <c r="A9" s="128">
        <v>3</v>
      </c>
      <c r="B9" s="129" t="s">
        <v>404</v>
      </c>
      <c r="C9" s="130"/>
      <c r="D9" s="130"/>
      <c r="E9" s="131" t="s">
        <v>402</v>
      </c>
      <c r="F9" s="132">
        <v>89123188.349999994</v>
      </c>
      <c r="G9" s="132">
        <v>0</v>
      </c>
      <c r="H9" s="132">
        <f>F9-G9</f>
        <v>89123188.349999994</v>
      </c>
    </row>
    <row r="10" spans="1:8" x14ac:dyDescent="0.25">
      <c r="A10" s="128">
        <v>4</v>
      </c>
      <c r="B10" s="129" t="s">
        <v>405</v>
      </c>
      <c r="C10" s="130"/>
      <c r="D10" s="130"/>
      <c r="E10" s="131" t="s">
        <v>402</v>
      </c>
      <c r="F10" s="132">
        <v>26249275.109999999</v>
      </c>
      <c r="G10" s="132">
        <v>0</v>
      </c>
      <c r="H10" s="132">
        <f t="shared" si="0"/>
        <v>26249275.109999999</v>
      </c>
    </row>
    <row r="11" spans="1:8" x14ac:dyDescent="0.25">
      <c r="A11" s="128">
        <v>6</v>
      </c>
      <c r="B11" s="129" t="s">
        <v>406</v>
      </c>
      <c r="C11" s="130"/>
      <c r="D11" s="130"/>
      <c r="E11" s="131" t="s">
        <v>402</v>
      </c>
      <c r="F11" s="132">
        <v>7099717.5600000005</v>
      </c>
      <c r="G11" s="132">
        <v>0</v>
      </c>
      <c r="H11" s="132">
        <f t="shared" si="0"/>
        <v>7099717.5600000005</v>
      </c>
    </row>
    <row r="12" spans="1:8" x14ac:dyDescent="0.25">
      <c r="A12" s="128">
        <v>7</v>
      </c>
      <c r="B12" s="129" t="s">
        <v>407</v>
      </c>
      <c r="C12" s="130"/>
      <c r="D12" s="130"/>
      <c r="E12" s="131" t="s">
        <v>402</v>
      </c>
      <c r="F12" s="132">
        <v>46966797.100000001</v>
      </c>
      <c r="G12" s="132">
        <v>0</v>
      </c>
      <c r="H12" s="132">
        <f t="shared" si="0"/>
        <v>46966797.100000001</v>
      </c>
    </row>
    <row r="13" spans="1:8" ht="24" x14ac:dyDescent="0.25">
      <c r="A13" s="128">
        <v>8</v>
      </c>
      <c r="B13" s="129" t="s">
        <v>408</v>
      </c>
      <c r="C13" s="130"/>
      <c r="D13" s="130"/>
      <c r="E13" s="131" t="s">
        <v>402</v>
      </c>
      <c r="F13" s="132">
        <v>2231749.2999999998</v>
      </c>
      <c r="G13" s="132">
        <v>0</v>
      </c>
      <c r="H13" s="132">
        <f t="shared" si="0"/>
        <v>2231749.2999999998</v>
      </c>
    </row>
    <row r="14" spans="1:8" x14ac:dyDescent="0.25">
      <c r="A14" s="128">
        <v>9</v>
      </c>
      <c r="B14" s="129" t="s">
        <v>409</v>
      </c>
      <c r="C14" s="130"/>
      <c r="D14" s="130"/>
      <c r="E14" s="131" t="s">
        <v>402</v>
      </c>
      <c r="F14" s="132">
        <v>9188720</v>
      </c>
      <c r="G14" s="132">
        <v>0</v>
      </c>
      <c r="H14" s="132">
        <f>F14-G14</f>
        <v>9188720</v>
      </c>
    </row>
    <row r="15" spans="1:8" ht="24" x14ac:dyDescent="0.25">
      <c r="A15" s="128">
        <v>10</v>
      </c>
      <c r="B15" s="129" t="s">
        <v>410</v>
      </c>
      <c r="C15" s="130"/>
      <c r="D15" s="130"/>
      <c r="E15" s="131" t="s">
        <v>402</v>
      </c>
      <c r="F15" s="132">
        <v>19316000</v>
      </c>
      <c r="G15" s="132">
        <v>0</v>
      </c>
      <c r="H15" s="132">
        <f t="shared" si="0"/>
        <v>19316000</v>
      </c>
    </row>
    <row r="16" spans="1:8" x14ac:dyDescent="0.25">
      <c r="A16" s="128">
        <v>11</v>
      </c>
      <c r="B16" s="129" t="s">
        <v>411</v>
      </c>
      <c r="C16" s="130"/>
      <c r="D16" s="130"/>
      <c r="E16" s="131" t="s">
        <v>402</v>
      </c>
      <c r="F16" s="132">
        <v>5610000</v>
      </c>
      <c r="G16" s="132">
        <v>0</v>
      </c>
      <c r="H16" s="132">
        <f t="shared" si="0"/>
        <v>5610000</v>
      </c>
    </row>
    <row r="17" spans="1:8" x14ac:dyDescent="0.25">
      <c r="A17" s="128">
        <v>12</v>
      </c>
      <c r="B17" s="129" t="s">
        <v>412</v>
      </c>
      <c r="C17" s="130"/>
      <c r="D17" s="130"/>
      <c r="E17" s="131" t="s">
        <v>402</v>
      </c>
      <c r="F17" s="132">
        <v>26702000</v>
      </c>
      <c r="G17" s="132">
        <v>0</v>
      </c>
      <c r="H17" s="132">
        <f t="shared" si="0"/>
        <v>26702000</v>
      </c>
    </row>
    <row r="18" spans="1:8" x14ac:dyDescent="0.25">
      <c r="A18" s="128">
        <v>13</v>
      </c>
      <c r="B18" s="129" t="s">
        <v>413</v>
      </c>
      <c r="C18" s="130"/>
      <c r="D18" s="130"/>
      <c r="E18" s="131" t="s">
        <v>402</v>
      </c>
      <c r="F18" s="132">
        <v>1105450</v>
      </c>
      <c r="G18" s="132">
        <v>0</v>
      </c>
      <c r="H18" s="132">
        <f t="shared" si="0"/>
        <v>1105450</v>
      </c>
    </row>
    <row r="19" spans="1:8" x14ac:dyDescent="0.25">
      <c r="A19" s="128">
        <v>15</v>
      </c>
      <c r="B19" s="129" t="s">
        <v>414</v>
      </c>
      <c r="C19" s="130"/>
      <c r="D19" s="130"/>
      <c r="E19" s="131" t="s">
        <v>402</v>
      </c>
      <c r="F19" s="132">
        <v>4620854</v>
      </c>
      <c r="G19" s="132">
        <v>0</v>
      </c>
      <c r="H19" s="132">
        <f t="shared" si="0"/>
        <v>4620854</v>
      </c>
    </row>
    <row r="20" spans="1:8" x14ac:dyDescent="0.25">
      <c r="A20" s="128">
        <v>16</v>
      </c>
      <c r="B20" s="129" t="s">
        <v>415</v>
      </c>
      <c r="C20" s="130"/>
      <c r="D20" s="130"/>
      <c r="E20" s="131" t="s">
        <v>402</v>
      </c>
      <c r="F20" s="132">
        <v>12229649</v>
      </c>
      <c r="G20" s="132">
        <v>0</v>
      </c>
      <c r="H20" s="132">
        <f t="shared" si="0"/>
        <v>12229649</v>
      </c>
    </row>
    <row r="21" spans="1:8" ht="24" x14ac:dyDescent="0.25">
      <c r="A21" s="128">
        <v>17</v>
      </c>
      <c r="B21" s="129" t="s">
        <v>416</v>
      </c>
      <c r="C21" s="130"/>
      <c r="D21" s="130"/>
      <c r="E21" s="131" t="s">
        <v>402</v>
      </c>
      <c r="F21" s="132">
        <v>11189716.560000001</v>
      </c>
      <c r="G21" s="132">
        <v>0</v>
      </c>
      <c r="H21" s="132">
        <f t="shared" si="0"/>
        <v>11189716.560000001</v>
      </c>
    </row>
    <row r="22" spans="1:8" x14ac:dyDescent="0.25">
      <c r="A22" s="128">
        <v>18</v>
      </c>
      <c r="B22" s="129" t="s">
        <v>417</v>
      </c>
      <c r="C22" s="130"/>
      <c r="D22" s="130"/>
      <c r="E22" s="131" t="s">
        <v>402</v>
      </c>
      <c r="F22" s="132">
        <v>14163430</v>
      </c>
      <c r="G22" s="132">
        <v>0</v>
      </c>
      <c r="H22" s="132">
        <f t="shared" si="0"/>
        <v>14163430</v>
      </c>
    </row>
    <row r="23" spans="1:8" ht="24" x14ac:dyDescent="0.25">
      <c r="A23" s="128">
        <v>19</v>
      </c>
      <c r="B23" s="129" t="s">
        <v>418</v>
      </c>
      <c r="C23" s="130"/>
      <c r="D23" s="130"/>
      <c r="E23" s="131" t="s">
        <v>402</v>
      </c>
      <c r="F23" s="132">
        <v>14459490</v>
      </c>
      <c r="G23" s="132">
        <v>0</v>
      </c>
      <c r="H23" s="132">
        <f t="shared" si="0"/>
        <v>14459490</v>
      </c>
    </row>
    <row r="24" spans="1:8" ht="24" x14ac:dyDescent="0.25">
      <c r="A24" s="128">
        <v>20</v>
      </c>
      <c r="B24" s="129" t="s">
        <v>419</v>
      </c>
      <c r="C24" s="130"/>
      <c r="D24" s="130"/>
      <c r="E24" s="131" t="s">
        <v>402</v>
      </c>
      <c r="F24" s="132">
        <v>2990302</v>
      </c>
      <c r="G24" s="132">
        <v>0</v>
      </c>
      <c r="H24" s="132">
        <f t="shared" si="0"/>
        <v>2990302</v>
      </c>
    </row>
    <row r="25" spans="1:8" ht="24" x14ac:dyDescent="0.25">
      <c r="A25" s="128">
        <v>21</v>
      </c>
      <c r="B25" s="129" t="s">
        <v>420</v>
      </c>
      <c r="C25" s="130"/>
      <c r="D25" s="130"/>
      <c r="E25" s="131" t="s">
        <v>402</v>
      </c>
      <c r="F25" s="132">
        <v>10930014</v>
      </c>
      <c r="G25" s="132">
        <v>0</v>
      </c>
      <c r="H25" s="132">
        <f t="shared" si="0"/>
        <v>10930014</v>
      </c>
    </row>
    <row r="26" spans="1:8" ht="24" x14ac:dyDescent="0.25">
      <c r="A26" s="128">
        <v>22</v>
      </c>
      <c r="B26" s="129" t="s">
        <v>421</v>
      </c>
      <c r="C26" s="130"/>
      <c r="D26" s="130"/>
      <c r="E26" s="131" t="s">
        <v>402</v>
      </c>
      <c r="F26" s="132">
        <v>775000</v>
      </c>
      <c r="G26" s="132">
        <v>0</v>
      </c>
      <c r="H26" s="132">
        <f t="shared" si="0"/>
        <v>775000</v>
      </c>
    </row>
    <row r="27" spans="1:8" x14ac:dyDescent="0.25">
      <c r="A27" s="890" t="s">
        <v>399</v>
      </c>
      <c r="B27" s="890"/>
      <c r="C27" s="133"/>
      <c r="D27" s="133"/>
      <c r="E27" s="134"/>
      <c r="F27" s="135">
        <f>SUM(F7:F26)</f>
        <v>372044902.97999996</v>
      </c>
      <c r="G27" s="136">
        <f>SUM(G7:G26)</f>
        <v>0</v>
      </c>
      <c r="H27" s="135">
        <f>SUM(H7:H26)</f>
        <v>372044902.97999996</v>
      </c>
    </row>
    <row r="28" spans="1:8" x14ac:dyDescent="0.25">
      <c r="A28" s="137"/>
      <c r="B28" s="138"/>
      <c r="C28" s="137"/>
      <c r="D28" s="137"/>
      <c r="E28" s="139"/>
      <c r="F28" s="140"/>
      <c r="G28" s="141"/>
      <c r="H28" s="141"/>
    </row>
    <row r="29" spans="1:8" x14ac:dyDescent="0.25">
      <c r="A29" s="137"/>
      <c r="B29" s="138"/>
      <c r="C29" s="137"/>
      <c r="D29" s="137"/>
      <c r="E29" s="139"/>
      <c r="F29" s="140"/>
      <c r="G29" s="141"/>
      <c r="H29" s="141"/>
    </row>
    <row r="30" spans="1:8" x14ac:dyDescent="0.25">
      <c r="A30" s="137"/>
      <c r="B30" s="138"/>
      <c r="C30" s="137"/>
      <c r="D30" s="137"/>
      <c r="E30" s="139"/>
      <c r="F30" s="140"/>
      <c r="G30" s="141"/>
      <c r="H30" s="141"/>
    </row>
    <row r="31" spans="1:8" x14ac:dyDescent="0.25">
      <c r="A31" s="137"/>
      <c r="B31" s="138"/>
      <c r="C31" s="137"/>
      <c r="D31" s="137"/>
      <c r="E31" s="139"/>
      <c r="F31" s="140"/>
      <c r="G31" s="141"/>
      <c r="H31" s="141"/>
    </row>
    <row r="32" spans="1:8" ht="15.75" x14ac:dyDescent="0.25">
      <c r="A32" s="142" t="s">
        <v>93</v>
      </c>
      <c r="B32" s="143"/>
      <c r="E32" s="144"/>
      <c r="F32" s="140"/>
      <c r="G32" s="141"/>
      <c r="H32" s="141"/>
    </row>
    <row r="33" spans="1:8" ht="15.75" x14ac:dyDescent="0.25">
      <c r="A33" s="145"/>
      <c r="B33" s="143"/>
      <c r="E33" s="144"/>
      <c r="F33" s="140"/>
      <c r="G33" s="141"/>
      <c r="H33" s="141"/>
    </row>
    <row r="34" spans="1:8" ht="15.75" x14ac:dyDescent="0.25">
      <c r="A34" s="145" t="s">
        <v>94</v>
      </c>
      <c r="B34" s="143"/>
      <c r="E34" s="144"/>
      <c r="F34" s="140"/>
      <c r="G34" s="141"/>
      <c r="H34" s="141"/>
    </row>
  </sheetData>
  <mergeCells count="1">
    <mergeCell ref="A27:B2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AC6A-E25C-4514-A7B9-E5C2E26D7F97}">
  <sheetPr>
    <tabColor rgb="FF92D050"/>
  </sheetPr>
  <dimension ref="A1:U32"/>
  <sheetViews>
    <sheetView topLeftCell="A13" workbookViewId="0">
      <selection activeCell="H27" sqref="H27"/>
    </sheetView>
  </sheetViews>
  <sheetFormatPr defaultRowHeight="15" x14ac:dyDescent="0.25"/>
  <cols>
    <col min="1" max="1" width="7" customWidth="1"/>
    <col min="2" max="2" width="17.28515625" bestFit="1" customWidth="1"/>
    <col min="3" max="3" width="17.140625" customWidth="1"/>
    <col min="4" max="4" width="18" bestFit="1" customWidth="1"/>
    <col min="5" max="5" width="38.7109375" customWidth="1"/>
    <col min="6" max="6" width="15.85546875" bestFit="1" customWidth="1"/>
    <col min="7" max="7" width="15.7109375" bestFit="1" customWidth="1"/>
    <col min="8" max="8" width="15.7109375" customWidth="1"/>
    <col min="9" max="9" width="15.28515625" bestFit="1" customWidth="1"/>
  </cols>
  <sheetData>
    <row r="1" spans="1:21" ht="15.75" x14ac:dyDescent="0.25">
      <c r="A1" s="892" t="s">
        <v>0</v>
      </c>
      <c r="B1" s="892"/>
      <c r="C1" s="892"/>
      <c r="D1" s="892"/>
      <c r="E1" s="892"/>
      <c r="F1" s="892"/>
      <c r="G1" s="892"/>
      <c r="H1" s="892"/>
      <c r="I1" s="892"/>
    </row>
    <row r="2" spans="1:21" ht="15.75" x14ac:dyDescent="0.25">
      <c r="A2" s="893" t="s">
        <v>1614</v>
      </c>
      <c r="B2" s="893"/>
      <c r="C2" s="893"/>
      <c r="D2" s="893"/>
      <c r="E2" s="893"/>
      <c r="F2" s="893"/>
      <c r="G2" s="893"/>
      <c r="H2" s="893"/>
      <c r="I2" s="893"/>
    </row>
    <row r="3" spans="1:21" ht="15.75" x14ac:dyDescent="0.25">
      <c r="A3" s="893" t="s">
        <v>1615</v>
      </c>
      <c r="B3" s="893"/>
      <c r="C3" s="893"/>
      <c r="D3" s="893"/>
      <c r="E3" s="893"/>
      <c r="F3" s="893"/>
      <c r="G3" s="893"/>
      <c r="H3" s="893"/>
      <c r="I3" s="893"/>
    </row>
    <row r="4" spans="1:21" ht="15.75" x14ac:dyDescent="0.25">
      <c r="A4" s="894"/>
      <c r="B4" s="894"/>
      <c r="C4" s="894"/>
      <c r="D4" s="894"/>
      <c r="E4" s="894"/>
      <c r="F4" s="894"/>
      <c r="G4" s="894"/>
      <c r="H4" s="894"/>
      <c r="I4" s="894"/>
    </row>
    <row r="5" spans="1:21" ht="15.75" x14ac:dyDescent="0.25">
      <c r="A5" s="893" t="s">
        <v>345</v>
      </c>
      <c r="B5" s="893"/>
      <c r="C5" s="893"/>
      <c r="D5" s="893"/>
      <c r="E5" s="893"/>
      <c r="F5" s="893"/>
      <c r="G5" s="893"/>
      <c r="H5" s="893"/>
      <c r="I5" s="893"/>
    </row>
    <row r="6" spans="1:21" x14ac:dyDescent="0.25">
      <c r="A6" s="891"/>
      <c r="B6" s="891"/>
      <c r="C6" s="891"/>
      <c r="D6" s="891"/>
      <c r="E6" s="891"/>
      <c r="F6" s="891"/>
      <c r="G6" s="891"/>
      <c r="H6" s="891"/>
      <c r="I6" s="891"/>
    </row>
    <row r="7" spans="1:21" ht="63.75" x14ac:dyDescent="0.25">
      <c r="A7" s="150" t="s">
        <v>4</v>
      </c>
      <c r="B7" s="150" t="s">
        <v>5</v>
      </c>
      <c r="C7" s="150" t="s">
        <v>6</v>
      </c>
      <c r="D7" s="150" t="s">
        <v>7</v>
      </c>
      <c r="E7" s="150" t="s">
        <v>8</v>
      </c>
      <c r="F7" s="150" t="s">
        <v>9</v>
      </c>
      <c r="G7" s="150" t="s">
        <v>10</v>
      </c>
      <c r="H7" s="150" t="s">
        <v>1895</v>
      </c>
      <c r="I7" s="150" t="s">
        <v>346</v>
      </c>
    </row>
    <row r="8" spans="1:21" x14ac:dyDescent="0.25">
      <c r="A8" s="150"/>
      <c r="B8" s="150"/>
      <c r="C8" s="150"/>
      <c r="D8" s="150"/>
      <c r="E8" s="150"/>
      <c r="F8" s="150" t="s">
        <v>13</v>
      </c>
      <c r="G8" s="150" t="s">
        <v>14</v>
      </c>
      <c r="H8" s="150"/>
      <c r="I8" s="150" t="s">
        <v>15</v>
      </c>
    </row>
    <row r="9" spans="1:21" s="153" customFormat="1" x14ac:dyDescent="0.25">
      <c r="A9" s="359"/>
      <c r="B9" s="360"/>
      <c r="C9" s="360"/>
      <c r="D9" s="360"/>
      <c r="E9" s="360"/>
      <c r="F9" s="360"/>
      <c r="G9" s="360"/>
      <c r="H9" s="360"/>
      <c r="I9" s="361"/>
    </row>
    <row r="10" spans="1:21" s="153" customFormat="1" x14ac:dyDescent="0.25">
      <c r="A10" s="898" t="s">
        <v>1616</v>
      </c>
      <c r="B10" s="899"/>
      <c r="C10" s="899"/>
      <c r="D10" s="899"/>
      <c r="E10" s="899"/>
      <c r="F10" s="899"/>
      <c r="G10" s="899"/>
      <c r="H10" s="899"/>
      <c r="I10" s="900"/>
    </row>
    <row r="11" spans="1:21" s="369" customFormat="1" ht="24" x14ac:dyDescent="0.2">
      <c r="A11" s="289">
        <v>1</v>
      </c>
      <c r="B11" s="362" t="s">
        <v>1617</v>
      </c>
      <c r="C11" s="363" t="s">
        <v>1618</v>
      </c>
      <c r="D11" s="364">
        <v>44652</v>
      </c>
      <c r="E11" s="362" t="s">
        <v>1619</v>
      </c>
      <c r="F11" s="365">
        <v>1454100</v>
      </c>
      <c r="G11" s="366">
        <v>0</v>
      </c>
      <c r="H11" s="366"/>
      <c r="I11" s="367">
        <f t="shared" ref="I11" si="0">F11-G11</f>
        <v>1454100</v>
      </c>
      <c r="J11" s="368"/>
    </row>
    <row r="12" spans="1:21" s="153" customFormat="1" x14ac:dyDescent="0.25">
      <c r="A12" s="901" t="s">
        <v>1620</v>
      </c>
      <c r="B12" s="902"/>
      <c r="C12" s="902"/>
      <c r="D12" s="902"/>
      <c r="E12" s="903"/>
      <c r="F12" s="370">
        <f>SUM(F11:F11)</f>
        <v>1454100</v>
      </c>
      <c r="G12" s="370">
        <f>SUM(G11:G11)</f>
        <v>0</v>
      </c>
      <c r="H12" s="370"/>
      <c r="I12" s="370">
        <f>SUM(I11:I11)</f>
        <v>1454100</v>
      </c>
      <c r="J12" s="371"/>
    </row>
    <row r="13" spans="1:21" s="153" customFormat="1" x14ac:dyDescent="0.25">
      <c r="A13" s="901"/>
      <c r="B13" s="902"/>
      <c r="C13" s="902"/>
      <c r="D13" s="902"/>
      <c r="E13" s="902"/>
      <c r="F13" s="902"/>
      <c r="G13" s="902"/>
      <c r="H13" s="902"/>
      <c r="I13" s="903"/>
      <c r="J13" s="371"/>
    </row>
    <row r="14" spans="1:21" s="153" customFormat="1" ht="40.5" customHeight="1" x14ac:dyDescent="0.25">
      <c r="A14" s="898" t="s">
        <v>1621</v>
      </c>
      <c r="B14" s="899"/>
      <c r="C14" s="899"/>
      <c r="D14" s="899"/>
      <c r="E14" s="899"/>
      <c r="F14" s="899"/>
      <c r="G14" s="899"/>
      <c r="H14" s="899"/>
      <c r="I14" s="900"/>
    </row>
    <row r="15" spans="1:21" s="609" customFormat="1" ht="12" x14ac:dyDescent="0.2">
      <c r="A15" s="610">
        <v>1</v>
      </c>
      <c r="B15" s="610" t="s">
        <v>1622</v>
      </c>
      <c r="C15" s="611">
        <v>37770</v>
      </c>
      <c r="D15" s="372">
        <v>44732</v>
      </c>
      <c r="E15" s="610" t="s">
        <v>1623</v>
      </c>
      <c r="F15" s="612">
        <v>1167100</v>
      </c>
      <c r="G15" s="613">
        <v>0</v>
      </c>
      <c r="H15" s="613"/>
      <c r="I15" s="614">
        <f t="shared" ref="I15:I23" si="1">F15-G15</f>
        <v>1167100</v>
      </c>
      <c r="J15" s="615"/>
      <c r="K15" s="616"/>
      <c r="L15" s="616"/>
      <c r="M15" s="616"/>
      <c r="N15" s="616"/>
      <c r="O15" s="616"/>
      <c r="P15" s="616"/>
      <c r="Q15" s="616"/>
      <c r="R15" s="616"/>
      <c r="S15" s="616"/>
      <c r="T15" s="616"/>
      <c r="U15" s="616"/>
    </row>
    <row r="16" spans="1:21" s="609" customFormat="1" ht="12" x14ac:dyDescent="0.2">
      <c r="A16" s="610">
        <v>2</v>
      </c>
      <c r="B16" s="610" t="s">
        <v>1624</v>
      </c>
      <c r="C16" s="617" t="s">
        <v>1625</v>
      </c>
      <c r="D16" s="372">
        <v>44284</v>
      </c>
      <c r="E16" s="610" t="s">
        <v>1626</v>
      </c>
      <c r="F16" s="612">
        <v>679090</v>
      </c>
      <c r="G16" s="613">
        <v>0</v>
      </c>
      <c r="H16" s="613"/>
      <c r="I16" s="614">
        <f t="shared" si="1"/>
        <v>679090</v>
      </c>
      <c r="J16" s="615"/>
      <c r="K16" s="616"/>
      <c r="L16" s="616"/>
      <c r="M16" s="616"/>
      <c r="N16" s="616"/>
      <c r="O16" s="616"/>
      <c r="P16" s="616"/>
      <c r="Q16" s="616"/>
      <c r="R16" s="616"/>
      <c r="S16" s="616"/>
      <c r="T16" s="616"/>
      <c r="U16" s="616"/>
    </row>
    <row r="17" spans="1:21" s="609" customFormat="1" ht="12" x14ac:dyDescent="0.2">
      <c r="A17" s="610">
        <v>3</v>
      </c>
      <c r="B17" s="610" t="s">
        <v>1627</v>
      </c>
      <c r="C17" s="617" t="s">
        <v>1628</v>
      </c>
      <c r="D17" s="372">
        <v>44544</v>
      </c>
      <c r="E17" s="610" t="s">
        <v>1629</v>
      </c>
      <c r="F17" s="612">
        <v>44224.15</v>
      </c>
      <c r="G17" s="613"/>
      <c r="H17" s="613"/>
      <c r="I17" s="614">
        <f t="shared" si="1"/>
        <v>44224.15</v>
      </c>
      <c r="J17" s="615"/>
      <c r="K17" s="616"/>
      <c r="L17" s="616"/>
      <c r="M17" s="616"/>
      <c r="N17" s="616"/>
      <c r="O17" s="616"/>
      <c r="P17" s="616"/>
      <c r="Q17" s="616"/>
      <c r="R17" s="616"/>
      <c r="S17" s="616"/>
      <c r="T17" s="616"/>
      <c r="U17" s="616"/>
    </row>
    <row r="18" spans="1:21" s="609" customFormat="1" ht="24" x14ac:dyDescent="0.2">
      <c r="A18" s="610">
        <v>4</v>
      </c>
      <c r="B18" s="610" t="s">
        <v>1630</v>
      </c>
      <c r="C18" s="611">
        <v>37771</v>
      </c>
      <c r="D18" s="618">
        <v>44721</v>
      </c>
      <c r="E18" s="622" t="s">
        <v>1896</v>
      </c>
      <c r="F18" s="694"/>
      <c r="G18" s="613"/>
      <c r="H18" s="612">
        <v>9086.2000000000098</v>
      </c>
      <c r="I18" s="612">
        <v>9086.2000000000116</v>
      </c>
      <c r="J18" s="619"/>
      <c r="K18" s="616"/>
      <c r="L18" s="620"/>
      <c r="M18" s="620"/>
      <c r="N18" s="616"/>
      <c r="O18" s="616"/>
      <c r="P18" s="616"/>
      <c r="Q18" s="616"/>
      <c r="R18" s="616"/>
      <c r="S18" s="616"/>
      <c r="T18" s="616"/>
      <c r="U18" s="616"/>
    </row>
    <row r="19" spans="1:21" s="609" customFormat="1" ht="12" x14ac:dyDescent="0.2">
      <c r="A19" s="610">
        <v>5</v>
      </c>
      <c r="B19" s="610" t="s">
        <v>377</v>
      </c>
      <c r="C19" s="617" t="s">
        <v>1631</v>
      </c>
      <c r="D19" s="618">
        <v>45429</v>
      </c>
      <c r="E19" s="610" t="s">
        <v>1632</v>
      </c>
      <c r="F19" s="612">
        <v>216000</v>
      </c>
      <c r="G19" s="613"/>
      <c r="H19" s="613"/>
      <c r="I19" s="614">
        <f t="shared" si="1"/>
        <v>216000</v>
      </c>
      <c r="J19" s="619"/>
      <c r="K19" s="616"/>
      <c r="L19" s="616"/>
      <c r="M19" s="616"/>
      <c r="N19" s="616"/>
      <c r="O19" s="616"/>
      <c r="P19" s="616"/>
      <c r="Q19" s="616"/>
      <c r="R19" s="616"/>
      <c r="S19" s="616"/>
      <c r="T19" s="616"/>
      <c r="U19" s="616"/>
    </row>
    <row r="20" spans="1:21" s="609" customFormat="1" ht="12" x14ac:dyDescent="0.2">
      <c r="A20" s="610">
        <v>6</v>
      </c>
      <c r="B20" s="610" t="s">
        <v>441</v>
      </c>
      <c r="C20" s="611">
        <v>56156</v>
      </c>
      <c r="D20" s="618">
        <v>45323</v>
      </c>
      <c r="E20" s="610" t="s">
        <v>1633</v>
      </c>
      <c r="F20" s="612">
        <v>372600</v>
      </c>
      <c r="G20" s="613"/>
      <c r="H20" s="613"/>
      <c r="I20" s="614">
        <f t="shared" si="1"/>
        <v>372600</v>
      </c>
      <c r="J20" s="619"/>
      <c r="K20" s="616"/>
      <c r="L20" s="616"/>
      <c r="M20" s="616"/>
      <c r="N20" s="616"/>
      <c r="O20" s="616"/>
      <c r="P20" s="616"/>
      <c r="Q20" s="616"/>
      <c r="R20" s="616"/>
      <c r="S20" s="616"/>
      <c r="T20" s="616"/>
      <c r="U20" s="616"/>
    </row>
    <row r="21" spans="1:21" s="609" customFormat="1" ht="12" x14ac:dyDescent="0.2">
      <c r="A21" s="610">
        <v>7</v>
      </c>
      <c r="B21" s="610" t="s">
        <v>1634</v>
      </c>
      <c r="C21" s="621" t="s">
        <v>1635</v>
      </c>
      <c r="D21" s="618">
        <v>45464</v>
      </c>
      <c r="E21" s="610" t="s">
        <v>1636</v>
      </c>
      <c r="F21" s="612">
        <v>227332</v>
      </c>
      <c r="G21" s="613"/>
      <c r="H21" s="613"/>
      <c r="I21" s="614">
        <f t="shared" si="1"/>
        <v>227332</v>
      </c>
      <c r="J21" s="619"/>
      <c r="K21" s="616"/>
      <c r="L21" s="616"/>
      <c r="M21" s="616"/>
      <c r="N21" s="616"/>
      <c r="O21" s="616"/>
      <c r="P21" s="616"/>
      <c r="Q21" s="616"/>
      <c r="R21" s="616"/>
      <c r="S21" s="616"/>
      <c r="T21" s="616"/>
      <c r="U21" s="616"/>
    </row>
    <row r="22" spans="1:21" s="609" customFormat="1" ht="24" x14ac:dyDescent="0.2">
      <c r="A22" s="610">
        <v>8</v>
      </c>
      <c r="B22" s="622" t="s">
        <v>1630</v>
      </c>
      <c r="C22" s="623"/>
      <c r="D22" s="618"/>
      <c r="E22" s="622" t="s">
        <v>306</v>
      </c>
      <c r="F22" s="624">
        <v>123000</v>
      </c>
      <c r="G22" s="625"/>
      <c r="H22" s="625"/>
      <c r="I22" s="626">
        <v>123000</v>
      </c>
      <c r="J22" s="619"/>
      <c r="K22" s="616"/>
      <c r="L22" s="616"/>
      <c r="M22" s="616"/>
      <c r="N22" s="616"/>
      <c r="O22" s="616"/>
      <c r="P22" s="616"/>
      <c r="Q22" s="616"/>
      <c r="R22" s="616"/>
      <c r="S22" s="616"/>
      <c r="T22" s="616"/>
      <c r="U22" s="616"/>
    </row>
    <row r="23" spans="1:21" s="376" customFormat="1" ht="12" x14ac:dyDescent="0.2">
      <c r="A23" s="130">
        <v>9</v>
      </c>
      <c r="B23" s="130" t="s">
        <v>1637</v>
      </c>
      <c r="C23" s="379" t="s">
        <v>1638</v>
      </c>
      <c r="D23" s="377">
        <v>45464</v>
      </c>
      <c r="E23" s="130" t="s">
        <v>1639</v>
      </c>
      <c r="F23" s="373">
        <v>182000</v>
      </c>
      <c r="G23" s="374"/>
      <c r="H23" s="374"/>
      <c r="I23" s="375">
        <f t="shared" si="1"/>
        <v>182000</v>
      </c>
      <c r="J23" s="378"/>
    </row>
    <row r="24" spans="1:21" s="246" customFormat="1" x14ac:dyDescent="0.25">
      <c r="A24" s="904" t="s">
        <v>399</v>
      </c>
      <c r="B24" s="904"/>
      <c r="C24" s="245"/>
      <c r="D24" s="245"/>
      <c r="E24" s="245"/>
      <c r="F24" s="152">
        <f>SUM(F15:F23)</f>
        <v>3011346.15</v>
      </c>
      <c r="G24" s="152">
        <f>SUM(G15:G23)</f>
        <v>0</v>
      </c>
      <c r="H24" s="152">
        <f>H18</f>
        <v>9086.2000000000098</v>
      </c>
      <c r="I24" s="152">
        <f>SUM(I15:I23)</f>
        <v>3020432.3499999996</v>
      </c>
    </row>
    <row r="25" spans="1:21" s="246" customFormat="1" x14ac:dyDescent="0.25">
      <c r="A25" s="905" t="s">
        <v>92</v>
      </c>
      <c r="B25" s="906"/>
      <c r="C25" s="245"/>
      <c r="D25" s="245"/>
      <c r="E25" s="245"/>
      <c r="F25" s="152">
        <f>F24+F12</f>
        <v>4465446.1500000004</v>
      </c>
      <c r="G25" s="152">
        <f>G24+G12</f>
        <v>0</v>
      </c>
      <c r="H25" s="152">
        <f>H18</f>
        <v>9086.2000000000098</v>
      </c>
      <c r="I25" s="152">
        <f>I24+I12</f>
        <v>4474532.3499999996</v>
      </c>
    </row>
    <row r="26" spans="1:21" x14ac:dyDescent="0.25">
      <c r="A26" s="153"/>
      <c r="B26" s="153"/>
      <c r="C26" s="153"/>
      <c r="D26" s="153"/>
      <c r="E26" s="153"/>
      <c r="F26" s="153"/>
    </row>
    <row r="27" spans="1:21" x14ac:dyDescent="0.25">
      <c r="A27" s="895" t="s">
        <v>339</v>
      </c>
      <c r="B27" s="896"/>
      <c r="C27" s="896"/>
      <c r="D27" s="896"/>
      <c r="E27" s="896"/>
      <c r="F27" s="897"/>
    </row>
    <row r="28" spans="1:21" x14ac:dyDescent="0.25">
      <c r="A28" s="895" t="s">
        <v>340</v>
      </c>
      <c r="B28" s="896"/>
      <c r="C28" s="896"/>
      <c r="D28" s="896"/>
      <c r="E28" s="896"/>
      <c r="F28" s="897"/>
    </row>
    <row r="30" spans="1:21" ht="15.75" x14ac:dyDescent="0.25">
      <c r="A30" s="11" t="s">
        <v>93</v>
      </c>
      <c r="I30" s="380"/>
    </row>
    <row r="31" spans="1:21" ht="15.75" x14ac:dyDescent="0.25">
      <c r="A31" s="154"/>
    </row>
    <row r="32" spans="1:21" ht="15.75" x14ac:dyDescent="0.25">
      <c r="A32" s="154" t="s">
        <v>94</v>
      </c>
      <c r="I32" s="381"/>
    </row>
  </sheetData>
  <mergeCells count="14">
    <mergeCell ref="A27:F27"/>
    <mergeCell ref="A28:F28"/>
    <mergeCell ref="A10:I10"/>
    <mergeCell ref="A12:E12"/>
    <mergeCell ref="A13:I13"/>
    <mergeCell ref="A14:I14"/>
    <mergeCell ref="A24:B24"/>
    <mergeCell ref="A25:B25"/>
    <mergeCell ref="A6:I6"/>
    <mergeCell ref="A1:I1"/>
    <mergeCell ref="A2:I2"/>
    <mergeCell ref="A3:I3"/>
    <mergeCell ref="A4:I4"/>
    <mergeCell ref="A5:I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396D6-B190-4793-A270-31C3653FAF18}">
  <sheetPr>
    <tabColor rgb="FF92D050"/>
  </sheetPr>
  <dimension ref="A1:H46"/>
  <sheetViews>
    <sheetView workbookViewId="0">
      <selection activeCell="A7" sqref="A7:H8"/>
    </sheetView>
  </sheetViews>
  <sheetFormatPr defaultColWidth="9.140625" defaultRowHeight="12.75" x14ac:dyDescent="0.2"/>
  <cols>
    <col min="1" max="1" width="6.28515625" style="87" customWidth="1"/>
    <col min="2" max="2" width="17.7109375" style="87" bestFit="1" customWidth="1"/>
    <col min="3" max="3" width="12.28515625" style="87" bestFit="1" customWidth="1"/>
    <col min="4" max="4" width="24.140625" style="87" customWidth="1"/>
    <col min="5" max="5" width="15.85546875" style="87" bestFit="1" customWidth="1"/>
    <col min="6" max="6" width="16.140625" style="87" customWidth="1"/>
    <col min="7" max="7" width="12" style="87" customWidth="1"/>
    <col min="8" max="8" width="17.140625" style="87" customWidth="1"/>
    <col min="9" max="16384" width="9.140625" style="87"/>
  </cols>
  <sheetData>
    <row r="1" spans="1:8" x14ac:dyDescent="0.2">
      <c r="A1" s="86" t="s">
        <v>0</v>
      </c>
    </row>
    <row r="2" spans="1:8" x14ac:dyDescent="0.2">
      <c r="A2" s="88" t="s">
        <v>343</v>
      </c>
    </row>
    <row r="3" spans="1:8" x14ac:dyDescent="0.2">
      <c r="A3" s="88" t="s">
        <v>344</v>
      </c>
      <c r="B3" s="89"/>
    </row>
    <row r="4" spans="1:8" x14ac:dyDescent="0.2">
      <c r="A4" s="88"/>
      <c r="B4" s="90"/>
      <c r="C4" s="90"/>
      <c r="D4" s="90"/>
      <c r="E4" s="90"/>
      <c r="F4" s="90"/>
    </row>
    <row r="5" spans="1:8" x14ac:dyDescent="0.2">
      <c r="A5" s="88" t="s">
        <v>345</v>
      </c>
    </row>
    <row r="7" spans="1:8" ht="63.75" x14ac:dyDescent="0.2">
      <c r="A7" s="116" t="s">
        <v>4</v>
      </c>
      <c r="B7" s="116" t="s">
        <v>5</v>
      </c>
      <c r="C7" s="116" t="s">
        <v>6</v>
      </c>
      <c r="D7" s="116" t="s">
        <v>7</v>
      </c>
      <c r="E7" s="117" t="s">
        <v>8</v>
      </c>
      <c r="F7" s="116" t="s">
        <v>9</v>
      </c>
      <c r="G7" s="116" t="s">
        <v>10</v>
      </c>
      <c r="H7" s="116" t="s">
        <v>346</v>
      </c>
    </row>
    <row r="8" spans="1:8" ht="17.25" customHeight="1" x14ac:dyDescent="0.2">
      <c r="A8" s="116"/>
      <c r="B8" s="116"/>
      <c r="C8" s="116"/>
      <c r="D8" s="116"/>
      <c r="E8" s="117"/>
      <c r="F8" s="116" t="s">
        <v>13</v>
      </c>
      <c r="G8" s="116" t="s">
        <v>14</v>
      </c>
      <c r="H8" s="116" t="s">
        <v>15</v>
      </c>
    </row>
    <row r="9" spans="1:8" x14ac:dyDescent="0.2">
      <c r="A9" s="91">
        <v>1</v>
      </c>
      <c r="B9" s="92" t="s">
        <v>347</v>
      </c>
      <c r="C9" s="92">
        <v>1397</v>
      </c>
      <c r="D9" s="93" t="s">
        <v>348</v>
      </c>
      <c r="E9" s="94" t="s">
        <v>349</v>
      </c>
      <c r="F9" s="95">
        <v>89500</v>
      </c>
      <c r="G9" s="95">
        <v>0</v>
      </c>
      <c r="H9" s="95">
        <f t="shared" ref="H9:H38" si="0">F9-G9</f>
        <v>89500</v>
      </c>
    </row>
    <row r="10" spans="1:8" ht="25.5" x14ac:dyDescent="0.2">
      <c r="A10" s="91">
        <v>2</v>
      </c>
      <c r="B10" s="96" t="s">
        <v>350</v>
      </c>
      <c r="C10" s="96" t="s">
        <v>351</v>
      </c>
      <c r="D10" s="97" t="s">
        <v>352</v>
      </c>
      <c r="E10" s="98" t="s">
        <v>353</v>
      </c>
      <c r="F10" s="99">
        <v>852000</v>
      </c>
      <c r="G10" s="99">
        <v>0</v>
      </c>
      <c r="H10" s="99">
        <f t="shared" si="0"/>
        <v>852000</v>
      </c>
    </row>
    <row r="11" spans="1:8" ht="25.5" x14ac:dyDescent="0.2">
      <c r="A11" s="91">
        <v>3</v>
      </c>
      <c r="B11" s="96" t="s">
        <v>354</v>
      </c>
      <c r="C11" s="100"/>
      <c r="D11" s="101" t="s">
        <v>355</v>
      </c>
      <c r="E11" s="91" t="s">
        <v>356</v>
      </c>
      <c r="F11" s="102">
        <v>42000</v>
      </c>
      <c r="G11" s="102">
        <v>0</v>
      </c>
      <c r="H11" s="103">
        <f t="shared" si="0"/>
        <v>42000</v>
      </c>
    </row>
    <row r="12" spans="1:8" ht="25.5" x14ac:dyDescent="0.2">
      <c r="A12" s="91">
        <v>4</v>
      </c>
      <c r="B12" s="96" t="s">
        <v>357</v>
      </c>
      <c r="C12" s="100"/>
      <c r="D12" s="101" t="s">
        <v>355</v>
      </c>
      <c r="E12" s="91" t="s">
        <v>356</v>
      </c>
      <c r="F12" s="102">
        <v>33600</v>
      </c>
      <c r="G12" s="102">
        <v>0</v>
      </c>
      <c r="H12" s="103">
        <f t="shared" si="0"/>
        <v>33600</v>
      </c>
    </row>
    <row r="13" spans="1:8" x14ac:dyDescent="0.2">
      <c r="A13" s="91">
        <v>5</v>
      </c>
      <c r="B13" s="96" t="s">
        <v>358</v>
      </c>
      <c r="C13" s="100"/>
      <c r="D13" s="101" t="s">
        <v>355</v>
      </c>
      <c r="E13" s="91" t="s">
        <v>356</v>
      </c>
      <c r="F13" s="102">
        <v>33600</v>
      </c>
      <c r="G13" s="102">
        <v>0</v>
      </c>
      <c r="H13" s="103">
        <f t="shared" si="0"/>
        <v>33600</v>
      </c>
    </row>
    <row r="14" spans="1:8" x14ac:dyDescent="0.2">
      <c r="A14" s="91">
        <v>6</v>
      </c>
      <c r="B14" s="96" t="s">
        <v>359</v>
      </c>
      <c r="C14" s="100"/>
      <c r="D14" s="101" t="s">
        <v>355</v>
      </c>
      <c r="E14" s="91" t="s">
        <v>356</v>
      </c>
      <c r="F14" s="102">
        <v>33600</v>
      </c>
      <c r="G14" s="102">
        <v>0</v>
      </c>
      <c r="H14" s="103">
        <f t="shared" si="0"/>
        <v>33600</v>
      </c>
    </row>
    <row r="15" spans="1:8" x14ac:dyDescent="0.2">
      <c r="A15" s="91">
        <v>7</v>
      </c>
      <c r="B15" s="92" t="s">
        <v>360</v>
      </c>
      <c r="C15" s="100"/>
      <c r="D15" s="101" t="s">
        <v>355</v>
      </c>
      <c r="E15" s="91" t="s">
        <v>356</v>
      </c>
      <c r="F15" s="102">
        <v>18900</v>
      </c>
      <c r="G15" s="102">
        <v>0</v>
      </c>
      <c r="H15" s="103">
        <f t="shared" si="0"/>
        <v>18900</v>
      </c>
    </row>
    <row r="16" spans="1:8" ht="25.5" x14ac:dyDescent="0.2">
      <c r="A16" s="91">
        <v>8</v>
      </c>
      <c r="B16" s="92" t="s">
        <v>361</v>
      </c>
      <c r="C16" s="104"/>
      <c r="D16" s="105" t="s">
        <v>362</v>
      </c>
      <c r="E16" s="106" t="s">
        <v>363</v>
      </c>
      <c r="F16" s="107">
        <v>5586.15</v>
      </c>
      <c r="G16" s="108">
        <v>0</v>
      </c>
      <c r="H16" s="107">
        <f t="shared" si="0"/>
        <v>5586.15</v>
      </c>
    </row>
    <row r="17" spans="1:8" ht="25.5" x14ac:dyDescent="0.2">
      <c r="A17" s="91">
        <v>9</v>
      </c>
      <c r="B17" s="92" t="s">
        <v>361</v>
      </c>
      <c r="C17" s="92"/>
      <c r="D17" s="101" t="s">
        <v>362</v>
      </c>
      <c r="E17" s="91" t="s">
        <v>364</v>
      </c>
      <c r="F17" s="95">
        <v>6896.55</v>
      </c>
      <c r="G17" s="99">
        <v>0</v>
      </c>
      <c r="H17" s="95">
        <f t="shared" si="0"/>
        <v>6896.55</v>
      </c>
    </row>
    <row r="18" spans="1:8" ht="25.5" x14ac:dyDescent="0.2">
      <c r="A18" s="91">
        <v>10</v>
      </c>
      <c r="B18" s="92" t="s">
        <v>361</v>
      </c>
      <c r="C18" s="92"/>
      <c r="D18" s="101" t="s">
        <v>362</v>
      </c>
      <c r="E18" s="91" t="s">
        <v>365</v>
      </c>
      <c r="F18" s="95">
        <v>6025.85</v>
      </c>
      <c r="G18" s="99">
        <v>0</v>
      </c>
      <c r="H18" s="95">
        <f t="shared" si="0"/>
        <v>6025.85</v>
      </c>
    </row>
    <row r="19" spans="1:8" ht="25.5" x14ac:dyDescent="0.2">
      <c r="A19" s="91">
        <v>11</v>
      </c>
      <c r="B19" s="92" t="s">
        <v>361</v>
      </c>
      <c r="C19" s="92"/>
      <c r="D19" s="101" t="s">
        <v>362</v>
      </c>
      <c r="E19" s="91" t="s">
        <v>366</v>
      </c>
      <c r="F19" s="95">
        <v>3965</v>
      </c>
      <c r="G19" s="99">
        <v>0</v>
      </c>
      <c r="H19" s="95">
        <f t="shared" si="0"/>
        <v>3965</v>
      </c>
    </row>
    <row r="20" spans="1:8" ht="25.5" x14ac:dyDescent="0.2">
      <c r="A20" s="91">
        <v>12</v>
      </c>
      <c r="B20" s="92" t="s">
        <v>361</v>
      </c>
      <c r="C20" s="92"/>
      <c r="D20" s="101" t="s">
        <v>362</v>
      </c>
      <c r="E20" s="91" t="s">
        <v>367</v>
      </c>
      <c r="F20" s="95">
        <v>2620.6999999999998</v>
      </c>
      <c r="G20" s="99">
        <v>0</v>
      </c>
      <c r="H20" s="95">
        <f t="shared" si="0"/>
        <v>2620.6999999999998</v>
      </c>
    </row>
    <row r="21" spans="1:8" ht="25.5" x14ac:dyDescent="0.2">
      <c r="A21" s="91">
        <v>13</v>
      </c>
      <c r="B21" s="92" t="s">
        <v>361</v>
      </c>
      <c r="C21" s="92"/>
      <c r="D21" s="101" t="s">
        <v>362</v>
      </c>
      <c r="E21" s="91" t="s">
        <v>367</v>
      </c>
      <c r="F21" s="95">
        <v>2620.6999999999998</v>
      </c>
      <c r="G21" s="99">
        <v>0</v>
      </c>
      <c r="H21" s="95">
        <f t="shared" si="0"/>
        <v>2620.6999999999998</v>
      </c>
    </row>
    <row r="22" spans="1:8" ht="25.5" x14ac:dyDescent="0.2">
      <c r="A22" s="91">
        <v>14</v>
      </c>
      <c r="B22" s="92" t="s">
        <v>361</v>
      </c>
      <c r="C22" s="92"/>
      <c r="D22" s="101" t="s">
        <v>362</v>
      </c>
      <c r="E22" s="91" t="s">
        <v>367</v>
      </c>
      <c r="F22" s="95">
        <v>1293.0999999999999</v>
      </c>
      <c r="G22" s="99">
        <v>0</v>
      </c>
      <c r="H22" s="95">
        <f t="shared" si="0"/>
        <v>1293.0999999999999</v>
      </c>
    </row>
    <row r="23" spans="1:8" ht="25.5" x14ac:dyDescent="0.2">
      <c r="A23" s="91">
        <v>15</v>
      </c>
      <c r="B23" s="92" t="s">
        <v>361</v>
      </c>
      <c r="C23" s="92"/>
      <c r="D23" s="101" t="s">
        <v>362</v>
      </c>
      <c r="E23" s="91" t="s">
        <v>368</v>
      </c>
      <c r="F23" s="95">
        <v>6215.85</v>
      </c>
      <c r="G23" s="99">
        <v>0</v>
      </c>
      <c r="H23" s="95">
        <f t="shared" si="0"/>
        <v>6215.85</v>
      </c>
    </row>
    <row r="24" spans="1:8" ht="25.5" x14ac:dyDescent="0.2">
      <c r="A24" s="91">
        <v>16</v>
      </c>
      <c r="B24" s="92" t="s">
        <v>361</v>
      </c>
      <c r="C24" s="92"/>
      <c r="D24" s="101" t="s">
        <v>362</v>
      </c>
      <c r="E24" s="91" t="s">
        <v>369</v>
      </c>
      <c r="F24" s="95">
        <v>1520.15</v>
      </c>
      <c r="G24" s="99">
        <v>0</v>
      </c>
      <c r="H24" s="95">
        <f t="shared" si="0"/>
        <v>1520.15</v>
      </c>
    </row>
    <row r="25" spans="1:8" ht="25.5" x14ac:dyDescent="0.2">
      <c r="A25" s="91">
        <v>17</v>
      </c>
      <c r="B25" s="92" t="s">
        <v>361</v>
      </c>
      <c r="C25" s="92"/>
      <c r="D25" s="101" t="s">
        <v>362</v>
      </c>
      <c r="E25" s="91" t="s">
        <v>369</v>
      </c>
      <c r="F25" s="95">
        <v>1160</v>
      </c>
      <c r="G25" s="99">
        <v>0</v>
      </c>
      <c r="H25" s="95">
        <f t="shared" si="0"/>
        <v>1160</v>
      </c>
    </row>
    <row r="26" spans="1:8" ht="25.5" x14ac:dyDescent="0.2">
      <c r="A26" s="91">
        <v>18</v>
      </c>
      <c r="B26" s="92" t="s">
        <v>361</v>
      </c>
      <c r="C26" s="92"/>
      <c r="D26" s="101" t="s">
        <v>362</v>
      </c>
      <c r="E26" s="91" t="s">
        <v>369</v>
      </c>
      <c r="F26" s="95">
        <v>1520.15</v>
      </c>
      <c r="G26" s="102">
        <v>0</v>
      </c>
      <c r="H26" s="95">
        <f t="shared" si="0"/>
        <v>1520.15</v>
      </c>
    </row>
    <row r="27" spans="1:8" ht="25.5" x14ac:dyDescent="0.2">
      <c r="A27" s="91">
        <v>19</v>
      </c>
      <c r="B27" s="104" t="s">
        <v>370</v>
      </c>
      <c r="C27" s="109">
        <v>11258</v>
      </c>
      <c r="D27" s="110">
        <v>45473</v>
      </c>
      <c r="E27" s="91" t="s">
        <v>371</v>
      </c>
      <c r="F27" s="102">
        <v>349555</v>
      </c>
      <c r="G27" s="102">
        <v>0</v>
      </c>
      <c r="H27" s="102">
        <f t="shared" si="0"/>
        <v>349555</v>
      </c>
    </row>
    <row r="28" spans="1:8" x14ac:dyDescent="0.2">
      <c r="A28" s="91">
        <v>20</v>
      </c>
      <c r="B28" s="92" t="s">
        <v>372</v>
      </c>
      <c r="C28" s="109">
        <v>42543</v>
      </c>
      <c r="D28" s="110">
        <v>45473</v>
      </c>
      <c r="E28" s="91" t="s">
        <v>373</v>
      </c>
      <c r="F28" s="102">
        <v>600000</v>
      </c>
      <c r="G28" s="102">
        <v>0</v>
      </c>
      <c r="H28" s="102">
        <f t="shared" si="0"/>
        <v>600000</v>
      </c>
    </row>
    <row r="29" spans="1:8" ht="38.25" x14ac:dyDescent="0.2">
      <c r="A29" s="91">
        <v>21</v>
      </c>
      <c r="B29" s="92" t="s">
        <v>374</v>
      </c>
      <c r="C29" s="109">
        <v>11264</v>
      </c>
      <c r="D29" s="110">
        <v>45473</v>
      </c>
      <c r="E29" s="91" t="s">
        <v>375</v>
      </c>
      <c r="F29" s="102">
        <v>600000</v>
      </c>
      <c r="G29" s="102">
        <v>0</v>
      </c>
      <c r="H29" s="102">
        <f t="shared" si="0"/>
        <v>600000</v>
      </c>
    </row>
    <row r="30" spans="1:8" ht="38.25" x14ac:dyDescent="0.2">
      <c r="A30" s="91">
        <v>22</v>
      </c>
      <c r="B30" s="92" t="s">
        <v>335</v>
      </c>
      <c r="C30" s="109">
        <v>42544</v>
      </c>
      <c r="D30" s="110">
        <v>45473</v>
      </c>
      <c r="E30" s="91" t="s">
        <v>376</v>
      </c>
      <c r="F30" s="102">
        <v>71000</v>
      </c>
      <c r="G30" s="102">
        <v>0</v>
      </c>
      <c r="H30" s="102">
        <f t="shared" si="0"/>
        <v>71000</v>
      </c>
    </row>
    <row r="31" spans="1:8" x14ac:dyDescent="0.2">
      <c r="A31" s="91">
        <v>23</v>
      </c>
      <c r="B31" s="92" t="s">
        <v>377</v>
      </c>
      <c r="C31" s="109">
        <v>11260</v>
      </c>
      <c r="D31" s="110" t="s">
        <v>378</v>
      </c>
      <c r="E31" s="91" t="s">
        <v>379</v>
      </c>
      <c r="F31" s="102">
        <v>135000</v>
      </c>
      <c r="G31" s="102">
        <v>0</v>
      </c>
      <c r="H31" s="102">
        <f t="shared" si="0"/>
        <v>135000</v>
      </c>
    </row>
    <row r="32" spans="1:8" ht="25.5" x14ac:dyDescent="0.2">
      <c r="A32" s="91">
        <v>24</v>
      </c>
      <c r="B32" s="104" t="s">
        <v>380</v>
      </c>
      <c r="C32" s="109">
        <v>11267</v>
      </c>
      <c r="D32" s="110" t="s">
        <v>381</v>
      </c>
      <c r="E32" s="91" t="s">
        <v>382</v>
      </c>
      <c r="F32" s="102">
        <v>16000</v>
      </c>
      <c r="G32" s="102">
        <v>0</v>
      </c>
      <c r="H32" s="102">
        <f t="shared" si="0"/>
        <v>16000</v>
      </c>
    </row>
    <row r="33" spans="1:8" x14ac:dyDescent="0.2">
      <c r="A33" s="91">
        <v>25</v>
      </c>
      <c r="B33" s="104" t="s">
        <v>377</v>
      </c>
      <c r="C33" s="109" t="s">
        <v>383</v>
      </c>
      <c r="D33" s="110" t="s">
        <v>384</v>
      </c>
      <c r="E33" s="91" t="s">
        <v>385</v>
      </c>
      <c r="F33" s="102">
        <v>22500</v>
      </c>
      <c r="G33" s="102">
        <v>0</v>
      </c>
      <c r="H33" s="102">
        <f t="shared" si="0"/>
        <v>22500</v>
      </c>
    </row>
    <row r="34" spans="1:8" x14ac:dyDescent="0.2">
      <c r="A34" s="91">
        <v>26</v>
      </c>
      <c r="B34" s="92" t="s">
        <v>377</v>
      </c>
      <c r="C34" s="109" t="s">
        <v>386</v>
      </c>
      <c r="D34" s="110" t="s">
        <v>387</v>
      </c>
      <c r="E34" s="91" t="s">
        <v>388</v>
      </c>
      <c r="F34" s="102">
        <v>25000</v>
      </c>
      <c r="G34" s="102">
        <v>0</v>
      </c>
      <c r="H34" s="102">
        <f t="shared" si="0"/>
        <v>25000</v>
      </c>
    </row>
    <row r="35" spans="1:8" ht="25.5" x14ac:dyDescent="0.2">
      <c r="A35" s="91">
        <v>27</v>
      </c>
      <c r="B35" s="104" t="s">
        <v>380</v>
      </c>
      <c r="C35" s="109">
        <v>11262</v>
      </c>
      <c r="D35" s="110" t="s">
        <v>389</v>
      </c>
      <c r="E35" s="91" t="s">
        <v>382</v>
      </c>
      <c r="F35" s="102">
        <v>29500</v>
      </c>
      <c r="G35" s="102">
        <v>0</v>
      </c>
      <c r="H35" s="102">
        <f t="shared" si="0"/>
        <v>29500</v>
      </c>
    </row>
    <row r="36" spans="1:8" x14ac:dyDescent="0.2">
      <c r="A36" s="91">
        <v>28</v>
      </c>
      <c r="B36" s="104" t="s">
        <v>377</v>
      </c>
      <c r="C36" s="109" t="s">
        <v>390</v>
      </c>
      <c r="D36" s="110" t="s">
        <v>391</v>
      </c>
      <c r="E36" s="91" t="s">
        <v>392</v>
      </c>
      <c r="F36" s="102">
        <v>36000</v>
      </c>
      <c r="G36" s="102">
        <v>0</v>
      </c>
      <c r="H36" s="102">
        <f t="shared" si="0"/>
        <v>36000</v>
      </c>
    </row>
    <row r="37" spans="1:8" x14ac:dyDescent="0.2">
      <c r="A37" s="91">
        <v>29</v>
      </c>
      <c r="B37" s="92" t="s">
        <v>377</v>
      </c>
      <c r="C37" s="109" t="s">
        <v>393</v>
      </c>
      <c r="D37" s="110" t="s">
        <v>394</v>
      </c>
      <c r="E37" s="91" t="s">
        <v>395</v>
      </c>
      <c r="F37" s="102">
        <v>25000</v>
      </c>
      <c r="G37" s="102">
        <v>0</v>
      </c>
      <c r="H37" s="102">
        <f t="shared" si="0"/>
        <v>25000</v>
      </c>
    </row>
    <row r="38" spans="1:8" ht="38.25" x14ac:dyDescent="0.2">
      <c r="A38" s="91">
        <v>30</v>
      </c>
      <c r="B38" s="111" t="s">
        <v>396</v>
      </c>
      <c r="C38" s="109">
        <v>42539</v>
      </c>
      <c r="D38" s="110" t="s">
        <v>397</v>
      </c>
      <c r="E38" s="91" t="s">
        <v>398</v>
      </c>
      <c r="F38" s="102">
        <v>48200</v>
      </c>
      <c r="G38" s="102">
        <v>0</v>
      </c>
      <c r="H38" s="102">
        <f t="shared" si="0"/>
        <v>48200</v>
      </c>
    </row>
    <row r="39" spans="1:8" s="114" customFormat="1" x14ac:dyDescent="0.2">
      <c r="A39" s="907" t="s">
        <v>399</v>
      </c>
      <c r="B39" s="907"/>
      <c r="C39" s="112"/>
      <c r="D39" s="112"/>
      <c r="E39" s="112"/>
      <c r="F39" s="113">
        <f>SUM(F9:F38)</f>
        <v>3100379.2</v>
      </c>
      <c r="G39" s="113">
        <f t="shared" ref="G39:H39" si="1">SUM(G9:G38)</f>
        <v>0</v>
      </c>
      <c r="H39" s="113">
        <f t="shared" si="1"/>
        <v>3100379.2</v>
      </c>
    </row>
    <row r="41" spans="1:8" x14ac:dyDescent="0.2">
      <c r="A41" s="908" t="s">
        <v>339</v>
      </c>
      <c r="B41" s="909"/>
      <c r="C41" s="909"/>
      <c r="D41" s="909"/>
      <c r="E41" s="909"/>
      <c r="F41" s="910"/>
    </row>
    <row r="42" spans="1:8" x14ac:dyDescent="0.2">
      <c r="A42" s="908" t="s">
        <v>340</v>
      </c>
      <c r="B42" s="909"/>
      <c r="C42" s="909"/>
      <c r="D42" s="909"/>
      <c r="E42" s="909"/>
      <c r="F42" s="910"/>
    </row>
    <row r="44" spans="1:8" x14ac:dyDescent="0.2">
      <c r="A44" s="115" t="s">
        <v>93</v>
      </c>
    </row>
    <row r="46" spans="1:8" x14ac:dyDescent="0.2">
      <c r="A46" s="87" t="s">
        <v>94</v>
      </c>
    </row>
  </sheetData>
  <mergeCells count="3">
    <mergeCell ref="A39:B39"/>
    <mergeCell ref="A41:F41"/>
    <mergeCell ref="A42:F4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9AB1E-5DC2-41E8-AB8A-6FB806DEF676}">
  <sheetPr>
    <tabColor rgb="FF92D050"/>
  </sheetPr>
  <dimension ref="A1:AX1963"/>
  <sheetViews>
    <sheetView topLeftCell="A1155" workbookViewId="0">
      <selection activeCell="B1165" sqref="B1165"/>
    </sheetView>
  </sheetViews>
  <sheetFormatPr defaultColWidth="9" defaultRowHeight="15" x14ac:dyDescent="0.25"/>
  <cols>
    <col min="1" max="1" width="5.28515625" style="259" customWidth="1"/>
    <col min="2" max="2" width="21.28515625" style="259" customWidth="1"/>
    <col min="3" max="3" width="6.7109375" style="259" hidden="1" customWidth="1"/>
    <col min="4" max="4" width="11.28515625" style="259" customWidth="1"/>
    <col min="5" max="5" width="16.28515625" style="259" customWidth="1"/>
    <col min="6" max="6" width="30" style="323" customWidth="1"/>
    <col min="7" max="7" width="21.85546875" style="259" customWidth="1"/>
    <col min="8" max="8" width="22.5703125" style="325" customWidth="1"/>
    <col min="9" max="9" width="23.28515625" style="259" customWidth="1"/>
    <col min="10" max="10" width="25.85546875" style="259" customWidth="1"/>
    <col min="11" max="11" width="21.5703125" style="259" customWidth="1"/>
    <col min="12" max="16384" width="9" style="259"/>
  </cols>
  <sheetData>
    <row r="1" spans="1:50" ht="15.75" x14ac:dyDescent="0.25">
      <c r="A1" s="693" t="s">
        <v>0</v>
      </c>
      <c r="B1" s="687"/>
      <c r="C1" s="687"/>
      <c r="D1" s="687"/>
      <c r="E1" s="687"/>
      <c r="F1" s="405"/>
      <c r="K1"/>
      <c r="L1"/>
      <c r="M1"/>
      <c r="N1"/>
      <c r="O1"/>
      <c r="P1"/>
      <c r="Q1"/>
      <c r="R1"/>
      <c r="S1"/>
      <c r="T1"/>
      <c r="U1"/>
      <c r="V1"/>
      <c r="W1"/>
      <c r="X1"/>
      <c r="Y1"/>
      <c r="Z1"/>
      <c r="AA1"/>
      <c r="AB1"/>
      <c r="AC1"/>
      <c r="AD1"/>
      <c r="AE1"/>
      <c r="AF1"/>
      <c r="AG1"/>
      <c r="AH1"/>
      <c r="AI1"/>
      <c r="AJ1"/>
      <c r="AK1"/>
      <c r="AL1"/>
      <c r="AM1"/>
      <c r="AN1"/>
      <c r="AO1"/>
      <c r="AP1"/>
      <c r="AQ1"/>
      <c r="AR1"/>
      <c r="AS1"/>
      <c r="AT1"/>
      <c r="AU1"/>
      <c r="AV1"/>
      <c r="AW1"/>
      <c r="AX1"/>
    </row>
    <row r="2" spans="1:50" ht="15.75" x14ac:dyDescent="0.25">
      <c r="A2" s="911" t="s">
        <v>920</v>
      </c>
      <c r="B2" s="912"/>
      <c r="C2" s="912"/>
      <c r="D2" s="912"/>
      <c r="E2" s="912"/>
      <c r="F2" s="912"/>
      <c r="G2" s="912"/>
      <c r="H2" s="912"/>
      <c r="I2" s="913"/>
      <c r="K2"/>
      <c r="L2"/>
      <c r="M2"/>
      <c r="N2"/>
      <c r="O2"/>
      <c r="P2"/>
      <c r="Q2"/>
      <c r="R2"/>
      <c r="S2"/>
      <c r="T2"/>
      <c r="U2"/>
      <c r="V2"/>
      <c r="W2"/>
      <c r="X2"/>
      <c r="Y2"/>
      <c r="Z2"/>
      <c r="AA2"/>
      <c r="AB2"/>
      <c r="AC2"/>
      <c r="AD2"/>
      <c r="AE2"/>
      <c r="AF2"/>
      <c r="AG2"/>
      <c r="AH2"/>
      <c r="AI2"/>
      <c r="AJ2"/>
      <c r="AK2"/>
      <c r="AL2"/>
      <c r="AM2"/>
      <c r="AN2"/>
      <c r="AO2"/>
      <c r="AP2"/>
      <c r="AQ2"/>
      <c r="AR2"/>
      <c r="AS2"/>
      <c r="AT2"/>
      <c r="AU2"/>
      <c r="AV2"/>
      <c r="AW2"/>
      <c r="AX2"/>
    </row>
    <row r="3" spans="1:50" ht="15.75" x14ac:dyDescent="0.25">
      <c r="A3" s="911" t="s">
        <v>921</v>
      </c>
      <c r="B3" s="912"/>
      <c r="C3" s="912"/>
      <c r="D3" s="912"/>
      <c r="E3" s="912"/>
      <c r="F3" s="912"/>
      <c r="G3" s="912"/>
      <c r="H3" s="912"/>
      <c r="I3" s="913"/>
      <c r="K3"/>
      <c r="L3"/>
      <c r="M3"/>
      <c r="N3"/>
      <c r="O3"/>
      <c r="P3"/>
      <c r="Q3"/>
      <c r="R3"/>
      <c r="S3"/>
      <c r="T3"/>
      <c r="U3"/>
      <c r="V3"/>
      <c r="W3"/>
      <c r="X3"/>
      <c r="Y3"/>
      <c r="Z3"/>
      <c r="AA3"/>
      <c r="AB3"/>
      <c r="AC3"/>
      <c r="AD3"/>
      <c r="AE3"/>
      <c r="AF3"/>
      <c r="AG3"/>
      <c r="AH3"/>
      <c r="AI3"/>
      <c r="AJ3"/>
      <c r="AK3"/>
      <c r="AL3"/>
      <c r="AM3"/>
      <c r="AN3"/>
      <c r="AO3"/>
      <c r="AP3"/>
      <c r="AQ3"/>
      <c r="AR3"/>
      <c r="AS3"/>
      <c r="AT3"/>
      <c r="AU3"/>
      <c r="AV3"/>
      <c r="AW3"/>
      <c r="AX3"/>
    </row>
    <row r="4" spans="1:50" ht="15.75" x14ac:dyDescent="0.25">
      <c r="A4" s="692"/>
      <c r="B4" s="691"/>
      <c r="C4" s="691"/>
      <c r="D4" s="691"/>
      <c r="E4" s="691"/>
      <c r="F4" s="690"/>
      <c r="G4" s="689"/>
      <c r="K4"/>
      <c r="L4"/>
      <c r="M4"/>
      <c r="N4"/>
      <c r="O4"/>
      <c r="P4"/>
      <c r="Q4"/>
      <c r="R4"/>
      <c r="S4"/>
      <c r="T4"/>
      <c r="U4"/>
      <c r="V4"/>
      <c r="W4"/>
      <c r="X4"/>
      <c r="Y4"/>
      <c r="Z4"/>
      <c r="AA4"/>
      <c r="AB4"/>
      <c r="AC4"/>
      <c r="AD4"/>
      <c r="AE4"/>
      <c r="AF4"/>
      <c r="AG4"/>
      <c r="AH4"/>
      <c r="AI4"/>
      <c r="AJ4"/>
      <c r="AK4"/>
      <c r="AL4"/>
      <c r="AM4"/>
      <c r="AN4"/>
      <c r="AO4"/>
      <c r="AP4"/>
      <c r="AQ4"/>
      <c r="AR4"/>
      <c r="AS4"/>
      <c r="AT4"/>
      <c r="AU4"/>
      <c r="AV4"/>
      <c r="AW4"/>
      <c r="AX4"/>
    </row>
    <row r="5" spans="1:50" ht="15.75" x14ac:dyDescent="0.25">
      <c r="A5" s="688" t="s">
        <v>1894</v>
      </c>
      <c r="B5" s="687"/>
      <c r="C5" s="687"/>
      <c r="D5" s="687"/>
      <c r="E5" s="687"/>
      <c r="F5" s="405"/>
      <c r="K5"/>
      <c r="L5"/>
      <c r="M5"/>
      <c r="N5"/>
      <c r="O5"/>
      <c r="P5"/>
      <c r="Q5"/>
      <c r="R5"/>
      <c r="S5"/>
      <c r="T5"/>
      <c r="U5"/>
      <c r="V5"/>
      <c r="W5"/>
      <c r="X5"/>
      <c r="Y5"/>
      <c r="Z5"/>
      <c r="AA5"/>
      <c r="AB5"/>
      <c r="AC5"/>
      <c r="AD5"/>
      <c r="AE5"/>
      <c r="AF5"/>
      <c r="AG5"/>
      <c r="AH5"/>
      <c r="AI5"/>
      <c r="AJ5"/>
      <c r="AK5"/>
      <c r="AL5"/>
      <c r="AM5"/>
      <c r="AN5"/>
      <c r="AO5"/>
      <c r="AP5"/>
      <c r="AQ5"/>
      <c r="AR5"/>
      <c r="AS5"/>
      <c r="AT5"/>
      <c r="AU5"/>
      <c r="AV5"/>
      <c r="AW5"/>
      <c r="AX5"/>
    </row>
    <row r="6" spans="1:50" x14ac:dyDescent="0.25">
      <c r="K6"/>
      <c r="L6"/>
      <c r="M6"/>
      <c r="N6"/>
      <c r="O6"/>
      <c r="P6"/>
      <c r="Q6"/>
      <c r="R6"/>
      <c r="S6"/>
      <c r="T6"/>
      <c r="U6"/>
      <c r="V6"/>
      <c r="W6"/>
      <c r="X6"/>
      <c r="Y6"/>
      <c r="Z6"/>
      <c r="AA6"/>
      <c r="AB6"/>
      <c r="AC6"/>
      <c r="AD6"/>
      <c r="AE6"/>
      <c r="AF6"/>
      <c r="AG6"/>
      <c r="AH6"/>
      <c r="AI6"/>
      <c r="AJ6"/>
      <c r="AK6"/>
      <c r="AL6"/>
      <c r="AM6"/>
      <c r="AN6"/>
      <c r="AO6"/>
      <c r="AP6"/>
      <c r="AQ6"/>
      <c r="AR6"/>
      <c r="AS6"/>
      <c r="AT6"/>
      <c r="AU6"/>
      <c r="AV6"/>
      <c r="AW6"/>
      <c r="AX6"/>
    </row>
    <row r="7" spans="1:50" ht="38.25" x14ac:dyDescent="0.25">
      <c r="A7" s="684" t="s">
        <v>4</v>
      </c>
      <c r="B7" s="686" t="s">
        <v>5</v>
      </c>
      <c r="C7" s="684" t="s">
        <v>1893</v>
      </c>
      <c r="D7" s="684" t="s">
        <v>6</v>
      </c>
      <c r="E7" s="684" t="s">
        <v>7</v>
      </c>
      <c r="F7" s="685" t="s">
        <v>8</v>
      </c>
      <c r="G7" s="685" t="s">
        <v>1892</v>
      </c>
      <c r="H7" s="683" t="s">
        <v>10</v>
      </c>
      <c r="I7" s="685" t="s">
        <v>1891</v>
      </c>
      <c r="K7"/>
      <c r="L7"/>
      <c r="M7"/>
      <c r="N7"/>
      <c r="O7"/>
      <c r="P7"/>
      <c r="Q7"/>
      <c r="R7"/>
      <c r="S7"/>
      <c r="T7"/>
      <c r="U7"/>
      <c r="V7"/>
      <c r="W7"/>
      <c r="X7"/>
      <c r="Y7"/>
      <c r="Z7"/>
      <c r="AA7"/>
      <c r="AB7"/>
      <c r="AC7"/>
      <c r="AD7"/>
      <c r="AE7"/>
      <c r="AF7"/>
      <c r="AG7"/>
      <c r="AH7"/>
      <c r="AI7"/>
      <c r="AJ7"/>
      <c r="AK7"/>
      <c r="AL7"/>
      <c r="AM7"/>
      <c r="AN7"/>
      <c r="AO7"/>
      <c r="AP7"/>
      <c r="AQ7"/>
      <c r="AR7"/>
      <c r="AS7"/>
      <c r="AT7"/>
      <c r="AU7"/>
      <c r="AV7"/>
      <c r="AW7"/>
      <c r="AX7"/>
    </row>
    <row r="8" spans="1:50" x14ac:dyDescent="0.25">
      <c r="A8" s="684"/>
      <c r="B8" s="686"/>
      <c r="C8" s="684"/>
      <c r="D8" s="684"/>
      <c r="E8" s="684"/>
      <c r="F8" s="685"/>
      <c r="G8" s="684" t="s">
        <v>13</v>
      </c>
      <c r="H8" s="683" t="s">
        <v>14</v>
      </c>
      <c r="I8" s="684" t="s">
        <v>15</v>
      </c>
      <c r="K8"/>
      <c r="L8"/>
      <c r="M8"/>
      <c r="N8"/>
      <c r="O8"/>
      <c r="P8"/>
      <c r="Q8"/>
      <c r="R8"/>
      <c r="S8"/>
      <c r="T8"/>
      <c r="U8"/>
      <c r="V8"/>
      <c r="W8"/>
      <c r="X8"/>
      <c r="Y8"/>
      <c r="Z8"/>
      <c r="AA8"/>
      <c r="AB8"/>
      <c r="AC8"/>
      <c r="AD8"/>
      <c r="AE8"/>
      <c r="AF8"/>
      <c r="AG8"/>
      <c r="AH8"/>
      <c r="AI8"/>
      <c r="AJ8"/>
      <c r="AK8"/>
      <c r="AL8"/>
      <c r="AM8"/>
      <c r="AN8"/>
      <c r="AO8"/>
      <c r="AP8"/>
      <c r="AQ8"/>
      <c r="AR8"/>
      <c r="AS8"/>
      <c r="AT8"/>
      <c r="AU8"/>
      <c r="AV8"/>
      <c r="AW8"/>
      <c r="AX8"/>
    </row>
    <row r="9" spans="1:50" x14ac:dyDescent="0.25">
      <c r="A9" s="684"/>
      <c r="B9" s="686" t="s">
        <v>922</v>
      </c>
      <c r="C9" s="684"/>
      <c r="D9" s="684"/>
      <c r="E9" s="684"/>
      <c r="F9" s="685"/>
      <c r="G9" s="684"/>
      <c r="H9" s="683"/>
      <c r="I9" s="684"/>
      <c r="K9"/>
      <c r="L9"/>
      <c r="M9"/>
      <c r="N9"/>
      <c r="O9"/>
      <c r="P9"/>
      <c r="Q9"/>
      <c r="R9"/>
      <c r="S9"/>
      <c r="T9"/>
      <c r="U9"/>
      <c r="V9"/>
      <c r="W9"/>
      <c r="X9"/>
      <c r="Y9"/>
      <c r="Z9"/>
      <c r="AA9"/>
      <c r="AB9"/>
      <c r="AC9"/>
      <c r="AD9"/>
      <c r="AE9"/>
      <c r="AF9"/>
      <c r="AG9"/>
      <c r="AH9"/>
      <c r="AI9"/>
      <c r="AJ9"/>
      <c r="AK9"/>
      <c r="AL9"/>
      <c r="AM9"/>
      <c r="AN9"/>
      <c r="AO9"/>
      <c r="AP9"/>
      <c r="AQ9"/>
      <c r="AR9"/>
      <c r="AS9"/>
      <c r="AT9"/>
      <c r="AU9"/>
      <c r="AV9"/>
      <c r="AW9"/>
      <c r="AX9"/>
    </row>
    <row r="10" spans="1:50" ht="18.75" x14ac:dyDescent="0.3">
      <c r="A10" s="686"/>
      <c r="B10" s="678" t="s">
        <v>923</v>
      </c>
      <c r="C10" s="678"/>
      <c r="D10" s="684"/>
      <c r="E10" s="684"/>
      <c r="F10" s="685"/>
      <c r="G10" s="684"/>
      <c r="H10" s="683"/>
      <c r="I10" s="682"/>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row>
    <row r="11" spans="1:50" ht="60" x14ac:dyDescent="0.25">
      <c r="A11" s="259">
        <v>1</v>
      </c>
      <c r="B11" s="259" t="s">
        <v>927</v>
      </c>
      <c r="E11" s="259" t="s">
        <v>928</v>
      </c>
      <c r="F11" s="323" t="s">
        <v>929</v>
      </c>
      <c r="G11" s="324">
        <v>200129</v>
      </c>
      <c r="I11" s="324">
        <f>G11-H11</f>
        <v>200129</v>
      </c>
      <c r="K11" s="657"/>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row>
    <row r="12" spans="1:50" ht="45" x14ac:dyDescent="0.25">
      <c r="A12" s="259">
        <v>2</v>
      </c>
      <c r="B12" s="259" t="s">
        <v>924</v>
      </c>
      <c r="E12" s="259" t="s">
        <v>925</v>
      </c>
      <c r="F12" s="323" t="s">
        <v>926</v>
      </c>
      <c r="G12" s="324">
        <v>3642590</v>
      </c>
      <c r="H12" s="325">
        <v>0</v>
      </c>
      <c r="I12" s="324">
        <f>G12-H12</f>
        <v>3642590</v>
      </c>
      <c r="K12" s="657"/>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row>
    <row r="13" spans="1:50" x14ac:dyDescent="0.25">
      <c r="A13" s="529"/>
      <c r="B13" s="529"/>
      <c r="C13" s="681"/>
      <c r="D13" s="681"/>
      <c r="E13" s="680"/>
      <c r="F13" s="533"/>
      <c r="G13" s="679"/>
      <c r="I13" s="325"/>
      <c r="K13" s="657"/>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row>
    <row r="14" spans="1:50" ht="18.75" x14ac:dyDescent="0.3">
      <c r="B14" s="856" t="s">
        <v>930</v>
      </c>
      <c r="C14" s="678"/>
      <c r="G14" s="643">
        <f>SUM(G11:G13)</f>
        <v>3842719</v>
      </c>
      <c r="H14" s="643">
        <f>SUM(H11:H13)</f>
        <v>0</v>
      </c>
      <c r="I14" s="643">
        <f>SUM(I11:I13)</f>
        <v>3842719</v>
      </c>
      <c r="K14" s="657"/>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row>
    <row r="15" spans="1:50" ht="18.75" x14ac:dyDescent="0.3">
      <c r="B15" s="678" t="s">
        <v>931</v>
      </c>
      <c r="C15" s="678"/>
      <c r="H15" s="326"/>
      <c r="I15" s="327"/>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row>
    <row r="16" spans="1:50" ht="60" x14ac:dyDescent="0.25">
      <c r="A16" s="259">
        <v>3</v>
      </c>
      <c r="B16" s="259" t="s">
        <v>1004</v>
      </c>
      <c r="E16" s="259" t="s">
        <v>925</v>
      </c>
      <c r="F16" s="323" t="s">
        <v>1005</v>
      </c>
      <c r="G16" s="648">
        <v>1525</v>
      </c>
      <c r="I16" s="648">
        <v>1525</v>
      </c>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row r="17" spans="1:50" ht="60" x14ac:dyDescent="0.25">
      <c r="A17" s="259">
        <v>4</v>
      </c>
      <c r="B17" s="259" t="s">
        <v>1011</v>
      </c>
      <c r="E17" s="259" t="s">
        <v>925</v>
      </c>
      <c r="F17" s="323" t="s">
        <v>1005</v>
      </c>
      <c r="G17" s="648">
        <v>1630</v>
      </c>
      <c r="I17" s="648">
        <v>1630</v>
      </c>
      <c r="J17" s="344"/>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18" spans="1:50" ht="60" x14ac:dyDescent="0.25">
      <c r="A18" s="259">
        <v>5</v>
      </c>
      <c r="B18" s="259" t="s">
        <v>1016</v>
      </c>
      <c r="E18" s="259" t="s">
        <v>925</v>
      </c>
      <c r="F18" s="323" t="s">
        <v>1005</v>
      </c>
      <c r="G18" s="648">
        <v>2050</v>
      </c>
      <c r="I18" s="648">
        <v>2050</v>
      </c>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0" x14ac:dyDescent="0.25">
      <c r="A19" s="259">
        <v>6</v>
      </c>
      <c r="B19" s="259" t="s">
        <v>932</v>
      </c>
      <c r="C19" s="259">
        <v>1311</v>
      </c>
      <c r="D19" s="259">
        <v>50678</v>
      </c>
      <c r="E19" s="259" t="s">
        <v>928</v>
      </c>
      <c r="F19" s="323" t="s">
        <v>933</v>
      </c>
      <c r="G19" s="649">
        <v>2646</v>
      </c>
      <c r="I19" s="649">
        <v>2646</v>
      </c>
      <c r="J19" s="394"/>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row>
    <row r="20" spans="1:50" ht="75" x14ac:dyDescent="0.25">
      <c r="A20" s="259">
        <v>7</v>
      </c>
      <c r="B20" s="259" t="s">
        <v>1025</v>
      </c>
      <c r="E20" s="259" t="s">
        <v>925</v>
      </c>
      <c r="F20" s="323" t="s">
        <v>1026</v>
      </c>
      <c r="G20" s="648">
        <v>6000</v>
      </c>
      <c r="I20" s="648">
        <v>6000</v>
      </c>
      <c r="J20" s="66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1:50" ht="30" x14ac:dyDescent="0.25">
      <c r="A21" s="259">
        <v>8</v>
      </c>
      <c r="B21" s="259" t="s">
        <v>934</v>
      </c>
      <c r="C21" s="259">
        <v>3843</v>
      </c>
      <c r="D21" s="259">
        <v>48757</v>
      </c>
      <c r="E21" s="259" t="s">
        <v>928</v>
      </c>
      <c r="F21" s="323" t="s">
        <v>935</v>
      </c>
      <c r="G21" s="649">
        <v>12000</v>
      </c>
      <c r="I21" s="649">
        <v>12000</v>
      </c>
      <c r="J21" s="394"/>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row>
    <row r="22" spans="1:50" ht="75" x14ac:dyDescent="0.25">
      <c r="A22" s="259">
        <v>9</v>
      </c>
      <c r="B22" s="259" t="s">
        <v>1027</v>
      </c>
      <c r="E22" s="259" t="s">
        <v>925</v>
      </c>
      <c r="F22" s="323" t="s">
        <v>1026</v>
      </c>
      <c r="G22" s="648">
        <v>12000</v>
      </c>
      <c r="I22" s="648">
        <v>12000</v>
      </c>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row>
    <row r="23" spans="1:50" ht="75" x14ac:dyDescent="0.25">
      <c r="A23" s="259">
        <v>10</v>
      </c>
      <c r="B23" s="259" t="s">
        <v>1028</v>
      </c>
      <c r="E23" s="259" t="s">
        <v>925</v>
      </c>
      <c r="F23" s="323" t="s">
        <v>1026</v>
      </c>
      <c r="G23" s="648">
        <v>12000</v>
      </c>
      <c r="I23" s="648">
        <v>12000</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ht="75" x14ac:dyDescent="0.25">
      <c r="A24" s="259">
        <v>11</v>
      </c>
      <c r="B24" s="394" t="s">
        <v>1069</v>
      </c>
      <c r="C24" s="394"/>
      <c r="D24" s="394"/>
      <c r="E24" s="394" t="s">
        <v>925</v>
      </c>
      <c r="F24" s="395" t="s">
        <v>1026</v>
      </c>
      <c r="G24" s="667">
        <v>12000</v>
      </c>
      <c r="H24" s="394"/>
      <c r="I24" s="667">
        <v>12000</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row>
    <row r="25" spans="1:50" ht="75" x14ac:dyDescent="0.25">
      <c r="A25" s="259">
        <v>12</v>
      </c>
      <c r="B25" s="658" t="s">
        <v>1017</v>
      </c>
      <c r="C25" s="658"/>
      <c r="D25" s="658"/>
      <c r="E25" s="658" t="s">
        <v>925</v>
      </c>
      <c r="F25" s="674" t="s">
        <v>1018</v>
      </c>
      <c r="G25" s="673">
        <v>14700</v>
      </c>
      <c r="H25" s="658"/>
      <c r="I25" s="673">
        <v>14700</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row>
    <row r="26" spans="1:50" ht="30" x14ac:dyDescent="0.25">
      <c r="A26" s="259">
        <v>13</v>
      </c>
      <c r="B26" s="394" t="s">
        <v>1013</v>
      </c>
      <c r="C26" s="394"/>
      <c r="D26" s="394"/>
      <c r="E26" s="394" t="s">
        <v>925</v>
      </c>
      <c r="F26" s="395" t="s">
        <v>979</v>
      </c>
      <c r="G26" s="667">
        <v>19020</v>
      </c>
      <c r="H26" s="398"/>
      <c r="I26" s="667">
        <v>19020</v>
      </c>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row>
    <row r="27" spans="1:50" ht="30" x14ac:dyDescent="0.25">
      <c r="A27" s="259">
        <v>14</v>
      </c>
      <c r="B27" s="660" t="s">
        <v>1041</v>
      </c>
      <c r="C27" s="660"/>
      <c r="D27" s="660"/>
      <c r="E27" s="660" t="s">
        <v>925</v>
      </c>
      <c r="F27" s="677" t="s">
        <v>979</v>
      </c>
      <c r="G27" s="675">
        <v>20180</v>
      </c>
      <c r="H27" s="676"/>
      <c r="I27" s="675">
        <v>20180</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row>
    <row r="28" spans="1:50" ht="30" x14ac:dyDescent="0.25">
      <c r="A28" s="259">
        <v>15</v>
      </c>
      <c r="B28" s="394" t="s">
        <v>1044</v>
      </c>
      <c r="C28" s="394"/>
      <c r="D28" s="394"/>
      <c r="E28" s="394" t="s">
        <v>925</v>
      </c>
      <c r="F28" s="395" t="s">
        <v>979</v>
      </c>
      <c r="G28" s="667">
        <v>20280</v>
      </c>
      <c r="H28" s="398"/>
      <c r="I28" s="667">
        <v>20280</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row>
    <row r="29" spans="1:50" x14ac:dyDescent="0.25">
      <c r="A29" s="259">
        <v>16</v>
      </c>
      <c r="B29" s="259" t="s">
        <v>932</v>
      </c>
      <c r="C29" s="259">
        <v>1308</v>
      </c>
      <c r="D29" s="259">
        <v>50674</v>
      </c>
      <c r="E29" s="259" t="s">
        <v>928</v>
      </c>
      <c r="F29" s="323" t="s">
        <v>933</v>
      </c>
      <c r="G29" s="649">
        <v>22440</v>
      </c>
      <c r="I29" s="649">
        <v>22440</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row>
    <row r="30" spans="1:50" ht="30" x14ac:dyDescent="0.25">
      <c r="A30" s="259">
        <v>17</v>
      </c>
      <c r="B30" s="259" t="s">
        <v>1060</v>
      </c>
      <c r="C30" s="328" t="s">
        <v>1890</v>
      </c>
      <c r="D30" s="259">
        <v>54164</v>
      </c>
      <c r="E30" s="259" t="s">
        <v>925</v>
      </c>
      <c r="F30" s="323" t="s">
        <v>1007</v>
      </c>
      <c r="G30" s="648">
        <v>22579</v>
      </c>
      <c r="I30" s="648">
        <v>22579</v>
      </c>
      <c r="J30" s="394"/>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row>
    <row r="31" spans="1:50" x14ac:dyDescent="0.25">
      <c r="A31" s="259">
        <v>18</v>
      </c>
      <c r="B31" s="259" t="s">
        <v>932</v>
      </c>
      <c r="C31" s="259">
        <v>1307</v>
      </c>
      <c r="D31" s="259">
        <v>50675</v>
      </c>
      <c r="E31" s="259" t="s">
        <v>928</v>
      </c>
      <c r="F31" s="323" t="s">
        <v>933</v>
      </c>
      <c r="G31" s="649">
        <v>22650</v>
      </c>
      <c r="I31" s="649">
        <v>22650</v>
      </c>
      <c r="J31" s="658"/>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row>
    <row r="32" spans="1:50" x14ac:dyDescent="0.25">
      <c r="A32" s="259">
        <v>19</v>
      </c>
      <c r="B32" s="259" t="s">
        <v>936</v>
      </c>
      <c r="C32" s="259">
        <v>413</v>
      </c>
      <c r="D32" s="259">
        <v>50665</v>
      </c>
      <c r="E32" s="259" t="s">
        <v>928</v>
      </c>
      <c r="F32" s="323" t="s">
        <v>933</v>
      </c>
      <c r="G32" s="649">
        <v>26310</v>
      </c>
      <c r="I32" s="649">
        <v>26310</v>
      </c>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row>
    <row r="33" spans="1:50" x14ac:dyDescent="0.25">
      <c r="A33" s="259">
        <v>20</v>
      </c>
      <c r="B33" s="259" t="s">
        <v>932</v>
      </c>
      <c r="C33" s="259">
        <v>1310</v>
      </c>
      <c r="D33" s="259">
        <v>50677</v>
      </c>
      <c r="E33" s="259" t="s">
        <v>928</v>
      </c>
      <c r="F33" s="323" t="s">
        <v>933</v>
      </c>
      <c r="G33" s="649">
        <v>26520</v>
      </c>
      <c r="I33" s="649">
        <v>26520</v>
      </c>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row>
    <row r="34" spans="1:50" x14ac:dyDescent="0.25">
      <c r="A34" s="259">
        <v>21</v>
      </c>
      <c r="B34" s="259" t="s">
        <v>937</v>
      </c>
      <c r="E34" s="259" t="s">
        <v>928</v>
      </c>
      <c r="G34" s="649">
        <v>26650</v>
      </c>
      <c r="I34" s="649">
        <v>26650</v>
      </c>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row>
    <row r="35" spans="1:50" ht="30" x14ac:dyDescent="0.25">
      <c r="A35" s="259">
        <v>22</v>
      </c>
      <c r="B35" s="259" t="s">
        <v>938</v>
      </c>
      <c r="C35" s="259">
        <v>891</v>
      </c>
      <c r="D35" s="259">
        <v>48246</v>
      </c>
      <c r="E35" s="259" t="s">
        <v>928</v>
      </c>
      <c r="F35" s="323" t="s">
        <v>939</v>
      </c>
      <c r="G35" s="649">
        <v>28000</v>
      </c>
      <c r="I35" s="649">
        <v>28000</v>
      </c>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row>
    <row r="36" spans="1:50" x14ac:dyDescent="0.25">
      <c r="A36" s="259">
        <v>23</v>
      </c>
      <c r="B36" s="259" t="s">
        <v>940</v>
      </c>
      <c r="C36" s="259">
        <v>1602</v>
      </c>
      <c r="D36" s="259">
        <v>50684</v>
      </c>
      <c r="E36" s="259" t="s">
        <v>928</v>
      </c>
      <c r="F36" s="323" t="s">
        <v>941</v>
      </c>
      <c r="G36" s="649">
        <v>28938</v>
      </c>
      <c r="I36" s="649">
        <v>28938</v>
      </c>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row>
    <row r="37" spans="1:50" ht="45" x14ac:dyDescent="0.25">
      <c r="A37" s="259">
        <v>24</v>
      </c>
      <c r="B37" s="259" t="s">
        <v>1029</v>
      </c>
      <c r="E37" s="259" t="s">
        <v>925</v>
      </c>
      <c r="F37" s="323" t="s">
        <v>1030</v>
      </c>
      <c r="G37" s="648">
        <v>29250</v>
      </c>
      <c r="I37" s="648">
        <v>29250</v>
      </c>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row>
    <row r="38" spans="1:50" x14ac:dyDescent="0.25">
      <c r="A38" s="259">
        <v>25</v>
      </c>
      <c r="B38" s="259" t="s">
        <v>942</v>
      </c>
      <c r="E38" s="259" t="s">
        <v>928</v>
      </c>
      <c r="G38" s="649">
        <v>29295</v>
      </c>
      <c r="I38" s="649">
        <v>29295</v>
      </c>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row>
    <row r="39" spans="1:50" x14ac:dyDescent="0.25">
      <c r="A39" s="259">
        <v>26</v>
      </c>
      <c r="B39" s="259" t="s">
        <v>932</v>
      </c>
      <c r="C39" s="259">
        <v>1306</v>
      </c>
      <c r="D39" s="259">
        <v>50743</v>
      </c>
      <c r="E39" s="259" t="s">
        <v>928</v>
      </c>
      <c r="F39" s="323" t="s">
        <v>941</v>
      </c>
      <c r="G39" s="649">
        <v>30398</v>
      </c>
      <c r="I39" s="649">
        <v>30398</v>
      </c>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row>
    <row r="40" spans="1:50" ht="45" x14ac:dyDescent="0.25">
      <c r="A40" s="259">
        <v>27</v>
      </c>
      <c r="B40" s="259" t="s">
        <v>1060</v>
      </c>
      <c r="E40" s="259" t="s">
        <v>925</v>
      </c>
      <c r="F40" s="323" t="s">
        <v>991</v>
      </c>
      <c r="G40" s="648">
        <v>30789</v>
      </c>
      <c r="I40" s="648">
        <v>30789</v>
      </c>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row>
    <row r="41" spans="1:50" x14ac:dyDescent="0.25">
      <c r="A41" s="259">
        <v>28</v>
      </c>
      <c r="B41" s="259" t="s">
        <v>932</v>
      </c>
      <c r="C41" s="259">
        <v>1303</v>
      </c>
      <c r="D41" s="259">
        <v>50742</v>
      </c>
      <c r="E41" s="259" t="s">
        <v>928</v>
      </c>
      <c r="F41" s="323" t="s">
        <v>941</v>
      </c>
      <c r="G41" s="649">
        <v>30930</v>
      </c>
      <c r="I41" s="649">
        <v>30930</v>
      </c>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row>
    <row r="42" spans="1:50" ht="75" x14ac:dyDescent="0.25">
      <c r="A42" s="259">
        <v>29</v>
      </c>
      <c r="B42" s="655" t="s">
        <v>1075</v>
      </c>
      <c r="C42" s="655"/>
      <c r="D42" s="655"/>
      <c r="E42" s="655" t="s">
        <v>925</v>
      </c>
      <c r="F42" s="669" t="s">
        <v>1018</v>
      </c>
      <c r="G42" s="668">
        <v>31500</v>
      </c>
      <c r="H42" s="655"/>
      <c r="I42" s="668">
        <v>31500</v>
      </c>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row>
    <row r="43" spans="1:50" ht="30" x14ac:dyDescent="0.25">
      <c r="A43" s="259">
        <v>30</v>
      </c>
      <c r="B43" s="259" t="s">
        <v>943</v>
      </c>
      <c r="C43" s="259">
        <v>1597</v>
      </c>
      <c r="D43" s="259">
        <v>50706</v>
      </c>
      <c r="E43" s="259" t="s">
        <v>928</v>
      </c>
      <c r="F43" s="323" t="s">
        <v>944</v>
      </c>
      <c r="G43" s="649">
        <v>32800</v>
      </c>
      <c r="I43" s="649">
        <v>32800</v>
      </c>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row>
    <row r="44" spans="1:50" ht="30" x14ac:dyDescent="0.25">
      <c r="A44" s="259">
        <v>31</v>
      </c>
      <c r="B44" s="259" t="s">
        <v>936</v>
      </c>
      <c r="C44" s="259">
        <v>271</v>
      </c>
      <c r="D44" s="259">
        <v>50664</v>
      </c>
      <c r="E44" s="259" t="s">
        <v>928</v>
      </c>
      <c r="F44" s="323" t="s">
        <v>945</v>
      </c>
      <c r="G44" s="649">
        <v>33590</v>
      </c>
      <c r="I44" s="649">
        <v>33590</v>
      </c>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row>
    <row r="45" spans="1:50" ht="30" x14ac:dyDescent="0.25">
      <c r="A45" s="259">
        <v>32</v>
      </c>
      <c r="B45" s="259" t="s">
        <v>943</v>
      </c>
      <c r="C45" s="259">
        <v>1594</v>
      </c>
      <c r="D45" s="259">
        <v>50704</v>
      </c>
      <c r="E45" s="259" t="s">
        <v>928</v>
      </c>
      <c r="F45" s="323" t="s">
        <v>944</v>
      </c>
      <c r="G45" s="649">
        <v>38190</v>
      </c>
      <c r="I45" s="649">
        <v>38190</v>
      </c>
      <c r="J45" s="65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row>
    <row r="46" spans="1:50" ht="45" x14ac:dyDescent="0.25">
      <c r="A46" s="259">
        <v>33</v>
      </c>
      <c r="B46" s="259" t="s">
        <v>1048</v>
      </c>
      <c r="E46" s="259" t="s">
        <v>925</v>
      </c>
      <c r="F46" s="323" t="s">
        <v>1049</v>
      </c>
      <c r="G46" s="648">
        <v>39000</v>
      </c>
      <c r="I46" s="648">
        <v>39000</v>
      </c>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row>
    <row r="47" spans="1:50" ht="45" x14ac:dyDescent="0.25">
      <c r="A47" s="259">
        <v>34</v>
      </c>
      <c r="B47" s="259" t="s">
        <v>1014</v>
      </c>
      <c r="E47" s="259" t="s">
        <v>925</v>
      </c>
      <c r="F47" s="323" t="s">
        <v>1015</v>
      </c>
      <c r="G47" s="648">
        <v>40000</v>
      </c>
      <c r="I47" s="648">
        <v>40000</v>
      </c>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row>
    <row r="48" spans="1:50" ht="30" x14ac:dyDescent="0.25">
      <c r="A48" s="259">
        <v>35</v>
      </c>
      <c r="B48" s="259" t="s">
        <v>943</v>
      </c>
      <c r="C48" s="259">
        <v>1579</v>
      </c>
      <c r="D48" s="259">
        <v>50707</v>
      </c>
      <c r="E48" s="259" t="s">
        <v>928</v>
      </c>
      <c r="F48" s="323" t="s">
        <v>944</v>
      </c>
      <c r="G48" s="649">
        <v>42120</v>
      </c>
      <c r="I48" s="649">
        <v>42120</v>
      </c>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row>
    <row r="49" spans="1:50" ht="30" x14ac:dyDescent="0.25">
      <c r="A49" s="259">
        <v>36</v>
      </c>
      <c r="B49" s="259" t="s">
        <v>946</v>
      </c>
      <c r="C49" s="259">
        <v>114</v>
      </c>
      <c r="D49" s="259">
        <v>43140</v>
      </c>
      <c r="E49" s="259" t="s">
        <v>928</v>
      </c>
      <c r="F49" s="323" t="s">
        <v>947</v>
      </c>
      <c r="G49" s="649">
        <v>42516</v>
      </c>
      <c r="I49" s="649">
        <v>42516</v>
      </c>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row>
    <row r="50" spans="1:50" ht="30" x14ac:dyDescent="0.25">
      <c r="A50" s="259">
        <v>37</v>
      </c>
      <c r="B50" s="259" t="s">
        <v>1040</v>
      </c>
      <c r="C50" s="259" t="s">
        <v>1889</v>
      </c>
      <c r="D50" s="259">
        <v>50798</v>
      </c>
      <c r="E50" s="259" t="s">
        <v>925</v>
      </c>
      <c r="F50" s="323" t="s">
        <v>989</v>
      </c>
      <c r="G50" s="648">
        <v>45750</v>
      </c>
      <c r="I50" s="648">
        <v>45750</v>
      </c>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row>
    <row r="51" spans="1:50" ht="45" x14ac:dyDescent="0.25">
      <c r="A51" s="259">
        <v>38</v>
      </c>
      <c r="B51" s="259" t="s">
        <v>1063</v>
      </c>
      <c r="E51" s="259" t="s">
        <v>925</v>
      </c>
      <c r="F51" s="323" t="s">
        <v>1064</v>
      </c>
      <c r="G51" s="648">
        <v>46392</v>
      </c>
      <c r="I51" s="648">
        <v>46392</v>
      </c>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row>
    <row r="52" spans="1:50" ht="30" x14ac:dyDescent="0.25">
      <c r="A52" s="259">
        <v>39</v>
      </c>
      <c r="B52" s="259" t="s">
        <v>946</v>
      </c>
      <c r="C52" s="259">
        <v>110</v>
      </c>
      <c r="D52" s="259">
        <v>43064</v>
      </c>
      <c r="E52" s="259" t="s">
        <v>928</v>
      </c>
      <c r="F52" s="323" t="s">
        <v>947</v>
      </c>
      <c r="G52" s="649">
        <v>47400</v>
      </c>
      <c r="I52" s="649">
        <v>47400</v>
      </c>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row>
    <row r="53" spans="1:50" ht="30" x14ac:dyDescent="0.25">
      <c r="A53" s="259">
        <v>40</v>
      </c>
      <c r="B53" s="259" t="s">
        <v>943</v>
      </c>
      <c r="C53" s="259">
        <v>1580</v>
      </c>
      <c r="D53" s="259">
        <v>50679</v>
      </c>
      <c r="E53" s="259" t="s">
        <v>928</v>
      </c>
      <c r="F53" s="323" t="s">
        <v>945</v>
      </c>
      <c r="G53" s="649">
        <v>47520</v>
      </c>
      <c r="I53" s="649">
        <v>47520</v>
      </c>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row>
    <row r="54" spans="1:50" ht="30" x14ac:dyDescent="0.25">
      <c r="A54" s="259">
        <v>41</v>
      </c>
      <c r="B54" s="259" t="s">
        <v>948</v>
      </c>
      <c r="C54" s="328" t="s">
        <v>1838</v>
      </c>
      <c r="D54" s="259">
        <v>40861</v>
      </c>
      <c r="E54" s="259" t="s">
        <v>928</v>
      </c>
      <c r="F54" s="323" t="s">
        <v>947</v>
      </c>
      <c r="G54" s="649">
        <v>48276</v>
      </c>
      <c r="I54" s="649">
        <v>48276</v>
      </c>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row>
    <row r="55" spans="1:50" ht="30" x14ac:dyDescent="0.25">
      <c r="A55" s="259">
        <v>42</v>
      </c>
      <c r="B55" s="259" t="s">
        <v>943</v>
      </c>
      <c r="C55" s="259">
        <v>1607</v>
      </c>
      <c r="D55" s="259">
        <v>50680</v>
      </c>
      <c r="E55" s="259" t="s">
        <v>928</v>
      </c>
      <c r="F55" s="323" t="s">
        <v>944</v>
      </c>
      <c r="G55" s="649">
        <v>49092</v>
      </c>
      <c r="I55" s="649">
        <v>49092</v>
      </c>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row>
    <row r="56" spans="1:50" ht="30" x14ac:dyDescent="0.25">
      <c r="A56" s="259">
        <v>43</v>
      </c>
      <c r="B56" s="259" t="s">
        <v>943</v>
      </c>
      <c r="C56" s="259">
        <v>1596</v>
      </c>
      <c r="D56" s="259">
        <v>50705</v>
      </c>
      <c r="E56" s="259" t="s">
        <v>928</v>
      </c>
      <c r="F56" s="323" t="s">
        <v>944</v>
      </c>
      <c r="G56" s="649">
        <v>49650</v>
      </c>
      <c r="I56" s="649">
        <v>49650</v>
      </c>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row>
    <row r="57" spans="1:50" ht="30" x14ac:dyDescent="0.25">
      <c r="A57" s="259">
        <v>44</v>
      </c>
      <c r="B57" s="259" t="s">
        <v>949</v>
      </c>
      <c r="E57" s="259" t="s">
        <v>928</v>
      </c>
      <c r="F57" s="323" t="s">
        <v>947</v>
      </c>
      <c r="G57" s="649">
        <v>50835</v>
      </c>
      <c r="I57" s="649">
        <v>50835</v>
      </c>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row>
    <row r="58" spans="1:50" ht="30" x14ac:dyDescent="0.25">
      <c r="A58" s="259">
        <v>45</v>
      </c>
      <c r="B58" s="259" t="s">
        <v>943</v>
      </c>
      <c r="C58" s="259">
        <v>1587</v>
      </c>
      <c r="D58" s="259">
        <v>50673</v>
      </c>
      <c r="E58" s="259" t="s">
        <v>928</v>
      </c>
      <c r="F58" s="323" t="s">
        <v>945</v>
      </c>
      <c r="G58" s="649">
        <v>50850</v>
      </c>
      <c r="I58" s="649">
        <v>50850</v>
      </c>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row>
    <row r="59" spans="1:50" ht="30" x14ac:dyDescent="0.25">
      <c r="A59" s="259">
        <v>46</v>
      </c>
      <c r="B59" s="259" t="s">
        <v>950</v>
      </c>
      <c r="C59" s="259">
        <v>860</v>
      </c>
      <c r="D59" s="259">
        <v>50731</v>
      </c>
      <c r="E59" s="259" t="s">
        <v>928</v>
      </c>
      <c r="F59" s="323" t="s">
        <v>944</v>
      </c>
      <c r="G59" s="649">
        <v>51150</v>
      </c>
      <c r="I59" s="649">
        <v>51150</v>
      </c>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row>
    <row r="60" spans="1:50" ht="45" x14ac:dyDescent="0.25">
      <c r="A60" s="259">
        <v>47</v>
      </c>
      <c r="B60" s="658" t="s">
        <v>1068</v>
      </c>
      <c r="C60" s="658"/>
      <c r="D60" s="658"/>
      <c r="E60" s="658" t="s">
        <v>925</v>
      </c>
      <c r="F60" s="674" t="s">
        <v>984</v>
      </c>
      <c r="G60" s="673">
        <v>52400</v>
      </c>
      <c r="H60" s="658"/>
      <c r="I60" s="673">
        <v>52400</v>
      </c>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row>
    <row r="61" spans="1:50" ht="30" x14ac:dyDescent="0.25">
      <c r="A61" s="259">
        <v>48</v>
      </c>
      <c r="B61" s="259" t="s">
        <v>943</v>
      </c>
      <c r="E61" s="259" t="s">
        <v>928</v>
      </c>
      <c r="F61" s="323" t="s">
        <v>944</v>
      </c>
      <c r="G61" s="649">
        <v>53055</v>
      </c>
      <c r="I61" s="649">
        <v>53055</v>
      </c>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row>
    <row r="62" spans="1:50" ht="30" x14ac:dyDescent="0.25">
      <c r="A62" s="259">
        <v>49</v>
      </c>
      <c r="B62" s="259" t="s">
        <v>946</v>
      </c>
      <c r="E62" s="259" t="s">
        <v>928</v>
      </c>
      <c r="F62" s="323" t="s">
        <v>947</v>
      </c>
      <c r="G62" s="649">
        <v>54000</v>
      </c>
      <c r="I62" s="649">
        <v>54000</v>
      </c>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row>
    <row r="63" spans="1:50" ht="30" x14ac:dyDescent="0.25">
      <c r="A63" s="259">
        <v>50</v>
      </c>
      <c r="B63" s="259" t="s">
        <v>951</v>
      </c>
      <c r="C63" s="259">
        <v>352</v>
      </c>
      <c r="D63" s="259">
        <v>48902</v>
      </c>
      <c r="E63" s="259" t="s">
        <v>928</v>
      </c>
      <c r="F63" s="323" t="s">
        <v>952</v>
      </c>
      <c r="G63" s="649">
        <v>55000</v>
      </c>
      <c r="I63" s="649">
        <v>55000</v>
      </c>
      <c r="J63" s="658"/>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row>
    <row r="64" spans="1:50" ht="60" x14ac:dyDescent="0.25">
      <c r="A64" s="259">
        <v>51</v>
      </c>
      <c r="B64" s="259" t="s">
        <v>1032</v>
      </c>
      <c r="E64" s="259" t="s">
        <v>925</v>
      </c>
      <c r="F64" s="323" t="s">
        <v>1033</v>
      </c>
      <c r="G64" s="648">
        <v>55000</v>
      </c>
      <c r="I64" s="648">
        <v>55000</v>
      </c>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row>
    <row r="65" spans="1:50" ht="30" x14ac:dyDescent="0.25">
      <c r="A65" s="259">
        <v>52</v>
      </c>
      <c r="B65" s="259" t="s">
        <v>943</v>
      </c>
      <c r="C65" s="259">
        <v>1600</v>
      </c>
      <c r="D65" s="259">
        <v>50672</v>
      </c>
      <c r="E65" s="259" t="s">
        <v>928</v>
      </c>
      <c r="F65" s="323" t="s">
        <v>945</v>
      </c>
      <c r="G65" s="649">
        <v>56010</v>
      </c>
      <c r="I65" s="649">
        <v>56010</v>
      </c>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row>
    <row r="66" spans="1:50" ht="30" x14ac:dyDescent="0.25">
      <c r="A66" s="259">
        <v>53</v>
      </c>
      <c r="B66" s="259" t="s">
        <v>943</v>
      </c>
      <c r="C66" s="259">
        <v>1577</v>
      </c>
      <c r="D66" s="259">
        <v>50609</v>
      </c>
      <c r="E66" s="259" t="s">
        <v>928</v>
      </c>
      <c r="F66" s="323" t="s">
        <v>944</v>
      </c>
      <c r="G66" s="649">
        <v>57960</v>
      </c>
      <c r="I66" s="649">
        <v>57960</v>
      </c>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row>
    <row r="67" spans="1:50" ht="30" x14ac:dyDescent="0.25">
      <c r="A67" s="259">
        <v>54</v>
      </c>
      <c r="B67" s="259" t="s">
        <v>950</v>
      </c>
      <c r="C67" s="259">
        <v>8692</v>
      </c>
      <c r="D67" s="259">
        <v>50616</v>
      </c>
      <c r="E67" s="259" t="s">
        <v>928</v>
      </c>
      <c r="F67" s="323" t="s">
        <v>944</v>
      </c>
      <c r="G67" s="649">
        <v>59100</v>
      </c>
      <c r="I67" s="649">
        <v>59100</v>
      </c>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row>
    <row r="68" spans="1:50" ht="30" x14ac:dyDescent="0.25">
      <c r="A68" s="259">
        <v>55</v>
      </c>
      <c r="B68" s="259" t="s">
        <v>943</v>
      </c>
      <c r="C68" s="259">
        <v>1586</v>
      </c>
      <c r="D68" s="259">
        <v>50670</v>
      </c>
      <c r="E68" s="259" t="s">
        <v>928</v>
      </c>
      <c r="F68" s="323" t="s">
        <v>945</v>
      </c>
      <c r="G68" s="649">
        <v>60440</v>
      </c>
      <c r="I68" s="649">
        <v>60440</v>
      </c>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row>
    <row r="69" spans="1:50" ht="45" x14ac:dyDescent="0.25">
      <c r="A69" s="259">
        <v>56</v>
      </c>
      <c r="B69" s="259" t="s">
        <v>1061</v>
      </c>
      <c r="E69" s="259" t="s">
        <v>925</v>
      </c>
      <c r="F69" s="323" t="s">
        <v>1062</v>
      </c>
      <c r="G69" s="648">
        <v>61500</v>
      </c>
      <c r="I69" s="648">
        <v>61500</v>
      </c>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row>
    <row r="70" spans="1:50" ht="30" x14ac:dyDescent="0.25">
      <c r="A70" s="259">
        <v>57</v>
      </c>
      <c r="B70" s="259" t="s">
        <v>943</v>
      </c>
      <c r="C70" s="259">
        <v>1582</v>
      </c>
      <c r="D70" s="259">
        <v>50682</v>
      </c>
      <c r="E70" s="259" t="s">
        <v>928</v>
      </c>
      <c r="F70" s="323" t="s">
        <v>944</v>
      </c>
      <c r="G70" s="649">
        <v>67200</v>
      </c>
      <c r="I70" s="649">
        <v>67200</v>
      </c>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row>
    <row r="71" spans="1:50" ht="30" x14ac:dyDescent="0.25">
      <c r="A71" s="259">
        <v>58</v>
      </c>
      <c r="B71" s="259" t="s">
        <v>943</v>
      </c>
      <c r="C71" s="259">
        <v>2188</v>
      </c>
      <c r="D71" s="259">
        <v>50605</v>
      </c>
      <c r="E71" s="259" t="s">
        <v>928</v>
      </c>
      <c r="F71" s="323" t="s">
        <v>944</v>
      </c>
      <c r="G71" s="649">
        <v>67800</v>
      </c>
      <c r="I71" s="649">
        <v>67800</v>
      </c>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row>
    <row r="72" spans="1:50" ht="30" x14ac:dyDescent="0.25">
      <c r="A72" s="259">
        <v>59</v>
      </c>
      <c r="B72" s="259" t="s">
        <v>943</v>
      </c>
      <c r="C72" s="259">
        <v>1598</v>
      </c>
      <c r="D72" s="259">
        <v>50746</v>
      </c>
      <c r="E72" s="259" t="s">
        <v>928</v>
      </c>
      <c r="F72" s="323" t="s">
        <v>944</v>
      </c>
      <c r="G72" s="649">
        <v>68070</v>
      </c>
      <c r="I72" s="649">
        <v>68070</v>
      </c>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row>
    <row r="73" spans="1:50" ht="30" x14ac:dyDescent="0.25">
      <c r="A73" s="259">
        <v>60</v>
      </c>
      <c r="B73" s="259" t="s">
        <v>953</v>
      </c>
      <c r="C73" s="259">
        <v>218</v>
      </c>
      <c r="D73" s="328" t="s">
        <v>954</v>
      </c>
      <c r="E73" s="259" t="s">
        <v>928</v>
      </c>
      <c r="F73" s="323" t="s">
        <v>955</v>
      </c>
      <c r="G73" s="649">
        <v>70000</v>
      </c>
      <c r="I73" s="649">
        <v>70000</v>
      </c>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row>
    <row r="74" spans="1:50" ht="30" x14ac:dyDescent="0.25">
      <c r="A74" s="259">
        <v>61</v>
      </c>
      <c r="B74" s="259" t="s">
        <v>950</v>
      </c>
      <c r="C74" s="259">
        <v>863</v>
      </c>
      <c r="D74" s="259">
        <v>50615</v>
      </c>
      <c r="E74" s="259" t="s">
        <v>928</v>
      </c>
      <c r="F74" s="323" t="s">
        <v>944</v>
      </c>
      <c r="G74" s="649">
        <v>70200</v>
      </c>
      <c r="I74" s="649">
        <v>70200</v>
      </c>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row>
    <row r="75" spans="1:50" ht="30" x14ac:dyDescent="0.25">
      <c r="A75" s="259">
        <v>62</v>
      </c>
      <c r="B75" s="259" t="s">
        <v>956</v>
      </c>
      <c r="C75" s="259">
        <v>1331</v>
      </c>
      <c r="D75" s="259">
        <v>60687</v>
      </c>
      <c r="E75" s="259" t="s">
        <v>928</v>
      </c>
      <c r="F75" s="323" t="s">
        <v>945</v>
      </c>
      <c r="G75" s="649">
        <v>71360</v>
      </c>
      <c r="I75" s="649">
        <v>71360</v>
      </c>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row>
    <row r="76" spans="1:50" ht="45" x14ac:dyDescent="0.25">
      <c r="A76" s="259">
        <v>63</v>
      </c>
      <c r="B76" s="259" t="s">
        <v>1021</v>
      </c>
      <c r="C76" s="259">
        <v>61</v>
      </c>
      <c r="D76" s="259">
        <v>53954</v>
      </c>
      <c r="E76" s="259" t="s">
        <v>925</v>
      </c>
      <c r="F76" s="323" t="s">
        <v>991</v>
      </c>
      <c r="G76" s="648">
        <v>72500</v>
      </c>
      <c r="I76" s="648">
        <v>72500</v>
      </c>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row>
    <row r="77" spans="1:50" ht="30" x14ac:dyDescent="0.25">
      <c r="A77" s="259">
        <v>64</v>
      </c>
      <c r="B77" s="259" t="s">
        <v>943</v>
      </c>
      <c r="C77" s="259">
        <v>1585</v>
      </c>
      <c r="D77" s="259">
        <v>50667</v>
      </c>
      <c r="E77" s="259" t="s">
        <v>928</v>
      </c>
      <c r="F77" s="323" t="s">
        <v>945</v>
      </c>
      <c r="G77" s="649">
        <v>77910</v>
      </c>
      <c r="I77" s="649">
        <v>77910</v>
      </c>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row>
    <row r="78" spans="1:50" ht="45" x14ac:dyDescent="0.25">
      <c r="A78" s="259">
        <v>65</v>
      </c>
      <c r="B78" s="259" t="s">
        <v>990</v>
      </c>
      <c r="C78" s="328" t="s">
        <v>1882</v>
      </c>
      <c r="D78" s="259">
        <v>48961</v>
      </c>
      <c r="E78" s="259" t="s">
        <v>925</v>
      </c>
      <c r="F78" s="323" t="s">
        <v>991</v>
      </c>
      <c r="G78" s="648">
        <v>90000</v>
      </c>
      <c r="I78" s="648">
        <v>90000</v>
      </c>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row>
    <row r="79" spans="1:50" ht="30" x14ac:dyDescent="0.25">
      <c r="A79" s="259">
        <v>66</v>
      </c>
      <c r="B79" s="259" t="s">
        <v>950</v>
      </c>
      <c r="C79" s="259">
        <v>868</v>
      </c>
      <c r="D79" s="259">
        <v>50737</v>
      </c>
      <c r="E79" s="259" t="s">
        <v>928</v>
      </c>
      <c r="F79" s="323" t="s">
        <v>944</v>
      </c>
      <c r="G79" s="649">
        <v>93330</v>
      </c>
      <c r="I79" s="649">
        <v>93330</v>
      </c>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row>
    <row r="80" spans="1:50" ht="45" x14ac:dyDescent="0.25">
      <c r="A80" s="259">
        <v>67</v>
      </c>
      <c r="B80" s="259" t="s">
        <v>1053</v>
      </c>
      <c r="E80" s="259" t="s">
        <v>925</v>
      </c>
      <c r="F80" s="323" t="s">
        <v>1054</v>
      </c>
      <c r="G80" s="648">
        <v>99000</v>
      </c>
      <c r="I80" s="648">
        <v>99000</v>
      </c>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row>
    <row r="81" spans="1:50" ht="30" x14ac:dyDescent="0.25">
      <c r="A81" s="259">
        <v>68</v>
      </c>
      <c r="B81" s="259" t="s">
        <v>936</v>
      </c>
      <c r="E81" s="259" t="s">
        <v>928</v>
      </c>
      <c r="F81" s="323" t="s">
        <v>945</v>
      </c>
      <c r="G81" s="649">
        <v>99930</v>
      </c>
      <c r="I81" s="649">
        <v>99930</v>
      </c>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row>
    <row r="82" spans="1:50" ht="30" x14ac:dyDescent="0.25">
      <c r="A82" s="259">
        <v>69</v>
      </c>
      <c r="B82" s="259" t="s">
        <v>957</v>
      </c>
      <c r="E82" s="259" t="s">
        <v>928</v>
      </c>
      <c r="F82" s="323" t="s">
        <v>952</v>
      </c>
      <c r="G82" s="649">
        <v>100000</v>
      </c>
      <c r="I82" s="649">
        <v>100000</v>
      </c>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row>
    <row r="83" spans="1:50" ht="30" x14ac:dyDescent="0.25">
      <c r="A83" s="259">
        <v>70</v>
      </c>
      <c r="B83" s="259" t="s">
        <v>958</v>
      </c>
      <c r="E83" s="259" t="s">
        <v>928</v>
      </c>
      <c r="F83" s="323" t="s">
        <v>944</v>
      </c>
      <c r="G83" s="649">
        <v>100000</v>
      </c>
      <c r="I83" s="649">
        <v>100000</v>
      </c>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row>
    <row r="84" spans="1:50" ht="30" x14ac:dyDescent="0.25">
      <c r="A84" s="259">
        <v>71</v>
      </c>
      <c r="B84" s="259" t="s">
        <v>1051</v>
      </c>
      <c r="E84" s="259" t="s">
        <v>925</v>
      </c>
      <c r="F84" s="323" t="s">
        <v>1052</v>
      </c>
      <c r="G84" s="648">
        <v>100000</v>
      </c>
      <c r="I84" s="648">
        <v>100000</v>
      </c>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row>
    <row r="85" spans="1:50" ht="30" x14ac:dyDescent="0.25">
      <c r="A85" s="259">
        <v>72</v>
      </c>
      <c r="B85" s="259" t="s">
        <v>956</v>
      </c>
      <c r="C85" s="259">
        <v>1305</v>
      </c>
      <c r="D85" s="259">
        <v>50740</v>
      </c>
      <c r="E85" s="259" t="s">
        <v>928</v>
      </c>
      <c r="F85" s="323" t="s">
        <v>944</v>
      </c>
      <c r="G85" s="649">
        <v>101790</v>
      </c>
      <c r="I85" s="649">
        <v>101790</v>
      </c>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row>
    <row r="86" spans="1:50" ht="30" x14ac:dyDescent="0.25">
      <c r="A86" s="259">
        <v>73</v>
      </c>
      <c r="B86" s="259" t="s">
        <v>950</v>
      </c>
      <c r="C86" s="259">
        <v>859</v>
      </c>
      <c r="D86" s="259">
        <v>50732</v>
      </c>
      <c r="E86" s="259" t="s">
        <v>928</v>
      </c>
      <c r="F86" s="323" t="s">
        <v>944</v>
      </c>
      <c r="G86" s="649">
        <v>106020</v>
      </c>
      <c r="I86" s="649">
        <v>106020</v>
      </c>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row>
    <row r="87" spans="1:50" ht="30" x14ac:dyDescent="0.25">
      <c r="A87" s="259">
        <v>74</v>
      </c>
      <c r="B87" s="259" t="s">
        <v>943</v>
      </c>
      <c r="C87" s="259">
        <v>1608</v>
      </c>
      <c r="D87" s="259">
        <v>50750</v>
      </c>
      <c r="E87" s="259" t="s">
        <v>928</v>
      </c>
      <c r="F87" s="323" t="s">
        <v>944</v>
      </c>
      <c r="G87" s="649">
        <v>108192</v>
      </c>
      <c r="I87" s="649">
        <v>108192</v>
      </c>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row>
    <row r="88" spans="1:50" ht="30" x14ac:dyDescent="0.25">
      <c r="A88" s="259">
        <v>75</v>
      </c>
      <c r="B88" s="259" t="s">
        <v>950</v>
      </c>
      <c r="C88" s="259">
        <v>857</v>
      </c>
      <c r="D88" s="259">
        <v>50734</v>
      </c>
      <c r="E88" s="259" t="s">
        <v>928</v>
      </c>
      <c r="F88" s="323" t="s">
        <v>944</v>
      </c>
      <c r="G88" s="649">
        <v>109500</v>
      </c>
      <c r="I88" s="649">
        <v>109500</v>
      </c>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row>
    <row r="89" spans="1:50" ht="30" x14ac:dyDescent="0.25">
      <c r="A89" s="259">
        <v>76</v>
      </c>
      <c r="B89" s="259" t="s">
        <v>950</v>
      </c>
      <c r="C89" s="259">
        <v>866</v>
      </c>
      <c r="D89" s="259">
        <v>50729</v>
      </c>
      <c r="E89" s="259" t="s">
        <v>928</v>
      </c>
      <c r="F89" s="323" t="s">
        <v>944</v>
      </c>
      <c r="G89" s="649">
        <v>110100</v>
      </c>
      <c r="I89" s="649">
        <v>110100</v>
      </c>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row>
    <row r="90" spans="1:50" ht="30" x14ac:dyDescent="0.25">
      <c r="A90" s="259">
        <v>77</v>
      </c>
      <c r="B90" s="259" t="s">
        <v>959</v>
      </c>
      <c r="E90" s="259" t="s">
        <v>928</v>
      </c>
      <c r="F90" s="323" t="s">
        <v>960</v>
      </c>
      <c r="G90" s="649">
        <v>111892</v>
      </c>
      <c r="I90" s="649">
        <v>111892</v>
      </c>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row>
    <row r="91" spans="1:50" ht="30" x14ac:dyDescent="0.25">
      <c r="A91" s="259">
        <v>78</v>
      </c>
      <c r="B91" s="259" t="s">
        <v>943</v>
      </c>
      <c r="C91" s="259">
        <v>1610</v>
      </c>
      <c r="D91" s="259">
        <v>50749</v>
      </c>
      <c r="E91" s="259" t="s">
        <v>928</v>
      </c>
      <c r="F91" s="323" t="s">
        <v>944</v>
      </c>
      <c r="G91" s="649">
        <v>114372</v>
      </c>
      <c r="I91" s="649">
        <v>114372</v>
      </c>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row>
    <row r="92" spans="1:50" ht="30" x14ac:dyDescent="0.25">
      <c r="A92" s="259">
        <v>79</v>
      </c>
      <c r="B92" s="259" t="s">
        <v>936</v>
      </c>
      <c r="C92" s="259">
        <v>275</v>
      </c>
      <c r="D92" s="259">
        <v>50649</v>
      </c>
      <c r="E92" s="259" t="s">
        <v>928</v>
      </c>
      <c r="F92" s="323" t="s">
        <v>944</v>
      </c>
      <c r="G92" s="649">
        <v>114660</v>
      </c>
      <c r="I92" s="649">
        <v>114660</v>
      </c>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row>
    <row r="93" spans="1:50" ht="30" x14ac:dyDescent="0.25">
      <c r="A93" s="259">
        <v>80</v>
      </c>
      <c r="B93" s="259" t="s">
        <v>936</v>
      </c>
      <c r="C93" s="259">
        <v>267</v>
      </c>
      <c r="D93" s="259">
        <v>50666</v>
      </c>
      <c r="E93" s="259" t="s">
        <v>928</v>
      </c>
      <c r="F93" s="323" t="s">
        <v>945</v>
      </c>
      <c r="G93" s="649">
        <v>115284</v>
      </c>
      <c r="I93" s="649">
        <v>115284</v>
      </c>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row>
    <row r="94" spans="1:50" ht="30" x14ac:dyDescent="0.25">
      <c r="A94" s="259">
        <v>81</v>
      </c>
      <c r="B94" s="259" t="s">
        <v>1095</v>
      </c>
      <c r="C94" s="259">
        <v>890</v>
      </c>
      <c r="D94" s="259">
        <v>50992</v>
      </c>
      <c r="E94" s="259" t="s">
        <v>925</v>
      </c>
      <c r="F94" s="323" t="s">
        <v>1096</v>
      </c>
      <c r="G94" s="648">
        <v>120000</v>
      </c>
      <c r="I94" s="648">
        <v>120000</v>
      </c>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row>
    <row r="95" spans="1:50" ht="30" x14ac:dyDescent="0.25">
      <c r="A95" s="259">
        <v>82</v>
      </c>
      <c r="B95" s="259" t="s">
        <v>943</v>
      </c>
      <c r="C95" s="259">
        <v>1593</v>
      </c>
      <c r="D95" s="259">
        <v>50702</v>
      </c>
      <c r="E95" s="259" t="s">
        <v>928</v>
      </c>
      <c r="F95" s="323" t="s">
        <v>944</v>
      </c>
      <c r="G95" s="649">
        <v>124228</v>
      </c>
      <c r="I95" s="649">
        <v>124228</v>
      </c>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row>
    <row r="96" spans="1:50" ht="60" x14ac:dyDescent="0.25">
      <c r="A96" s="259">
        <v>83</v>
      </c>
      <c r="B96" s="655" t="s">
        <v>1057</v>
      </c>
      <c r="C96" s="655"/>
      <c r="D96" s="655"/>
      <c r="E96" s="655" t="s">
        <v>925</v>
      </c>
      <c r="F96" s="669" t="s">
        <v>1058</v>
      </c>
      <c r="G96" s="668">
        <v>126000</v>
      </c>
      <c r="H96" s="655"/>
      <c r="I96" s="668">
        <v>126000</v>
      </c>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row>
    <row r="97" spans="1:50" ht="30" x14ac:dyDescent="0.25">
      <c r="A97" s="259">
        <v>84</v>
      </c>
      <c r="B97" s="259" t="s">
        <v>961</v>
      </c>
      <c r="C97" s="259">
        <v>294</v>
      </c>
      <c r="D97" s="259">
        <v>48833</v>
      </c>
      <c r="E97" s="259" t="s">
        <v>928</v>
      </c>
      <c r="F97" s="323" t="s">
        <v>947</v>
      </c>
      <c r="G97" s="649">
        <v>126375</v>
      </c>
      <c r="I97" s="649">
        <v>126375</v>
      </c>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row>
    <row r="98" spans="1:50" ht="30" x14ac:dyDescent="0.25">
      <c r="A98" s="259">
        <v>85</v>
      </c>
      <c r="B98" s="259" t="s">
        <v>936</v>
      </c>
      <c r="C98" s="259">
        <v>256</v>
      </c>
      <c r="D98" s="259">
        <v>50647</v>
      </c>
      <c r="E98" s="259" t="s">
        <v>928</v>
      </c>
      <c r="F98" s="323" t="s">
        <v>944</v>
      </c>
      <c r="G98" s="649">
        <v>130400</v>
      </c>
      <c r="I98" s="649">
        <v>130400</v>
      </c>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row>
    <row r="99" spans="1:50" ht="30" x14ac:dyDescent="0.25">
      <c r="A99" s="259">
        <v>86</v>
      </c>
      <c r="B99" s="259" t="s">
        <v>936</v>
      </c>
      <c r="C99" s="259">
        <v>259</v>
      </c>
      <c r="D99" s="259">
        <v>50661</v>
      </c>
      <c r="E99" s="259" t="s">
        <v>928</v>
      </c>
      <c r="F99" s="323" t="s">
        <v>945</v>
      </c>
      <c r="G99" s="649">
        <v>132600</v>
      </c>
      <c r="I99" s="649">
        <v>132600</v>
      </c>
      <c r="J99" s="655"/>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row>
    <row r="100" spans="1:50" ht="30" x14ac:dyDescent="0.25">
      <c r="A100" s="259">
        <v>87</v>
      </c>
      <c r="B100" s="259" t="s">
        <v>936</v>
      </c>
      <c r="C100" s="259">
        <v>237</v>
      </c>
      <c r="D100" s="259">
        <v>50661</v>
      </c>
      <c r="E100" s="259" t="s">
        <v>928</v>
      </c>
      <c r="F100" s="323" t="s">
        <v>945</v>
      </c>
      <c r="G100" s="649">
        <v>132600</v>
      </c>
      <c r="I100" s="649">
        <v>132600</v>
      </c>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row>
    <row r="101" spans="1:50" ht="30" x14ac:dyDescent="0.25">
      <c r="A101" s="259">
        <v>88</v>
      </c>
      <c r="B101" s="259" t="s">
        <v>959</v>
      </c>
      <c r="E101" s="259" t="s">
        <v>928</v>
      </c>
      <c r="F101" s="323" t="s">
        <v>960</v>
      </c>
      <c r="G101" s="649">
        <v>133050</v>
      </c>
      <c r="I101" s="649">
        <v>133050</v>
      </c>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row>
    <row r="102" spans="1:50" ht="30" x14ac:dyDescent="0.25">
      <c r="A102" s="259">
        <v>89</v>
      </c>
      <c r="B102" s="259" t="s">
        <v>950</v>
      </c>
      <c r="C102" s="259">
        <v>853</v>
      </c>
      <c r="D102" s="259">
        <v>50614</v>
      </c>
      <c r="E102" s="259" t="s">
        <v>928</v>
      </c>
      <c r="F102" s="323" t="s">
        <v>944</v>
      </c>
      <c r="G102" s="649">
        <v>134640</v>
      </c>
      <c r="I102" s="649">
        <v>134640</v>
      </c>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row>
    <row r="103" spans="1:50" ht="30" x14ac:dyDescent="0.25">
      <c r="A103" s="259">
        <v>90</v>
      </c>
      <c r="B103" s="259" t="s">
        <v>956</v>
      </c>
      <c r="E103" s="259" t="s">
        <v>928</v>
      </c>
      <c r="F103" s="323" t="s">
        <v>945</v>
      </c>
      <c r="G103" s="649">
        <v>137000</v>
      </c>
      <c r="I103" s="649">
        <v>137000</v>
      </c>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row>
    <row r="104" spans="1:50" ht="30" x14ac:dyDescent="0.25">
      <c r="A104" s="259">
        <v>91</v>
      </c>
      <c r="B104" s="259" t="s">
        <v>950</v>
      </c>
      <c r="E104" s="259" t="s">
        <v>928</v>
      </c>
      <c r="F104" s="323" t="s">
        <v>944</v>
      </c>
      <c r="G104" s="649">
        <v>142500</v>
      </c>
      <c r="I104" s="649">
        <v>142500</v>
      </c>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row>
    <row r="105" spans="1:50" ht="30" x14ac:dyDescent="0.25">
      <c r="A105" s="259">
        <v>92</v>
      </c>
      <c r="B105" s="259" t="s">
        <v>950</v>
      </c>
      <c r="C105" s="259">
        <v>856</v>
      </c>
      <c r="D105" s="259">
        <v>50733</v>
      </c>
      <c r="E105" s="259" t="s">
        <v>928</v>
      </c>
      <c r="F105" s="323" t="s">
        <v>944</v>
      </c>
      <c r="G105" s="649">
        <v>147300</v>
      </c>
      <c r="I105" s="649">
        <v>147300</v>
      </c>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row>
    <row r="106" spans="1:50" ht="30" x14ac:dyDescent="0.25">
      <c r="A106" s="259">
        <v>93</v>
      </c>
      <c r="B106" s="259" t="s">
        <v>950</v>
      </c>
      <c r="C106" s="259">
        <v>865</v>
      </c>
      <c r="D106" s="259">
        <v>50730</v>
      </c>
      <c r="E106" s="259" t="s">
        <v>928</v>
      </c>
      <c r="F106" s="323" t="s">
        <v>944</v>
      </c>
      <c r="G106" s="649">
        <v>149100</v>
      </c>
      <c r="I106" s="649">
        <v>149100</v>
      </c>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row>
    <row r="107" spans="1:50" ht="30" x14ac:dyDescent="0.25">
      <c r="A107" s="259">
        <v>94</v>
      </c>
      <c r="B107" s="259" t="s">
        <v>943</v>
      </c>
      <c r="C107" s="259">
        <v>1583</v>
      </c>
      <c r="D107" s="259">
        <v>50681</v>
      </c>
      <c r="E107" s="259" t="s">
        <v>928</v>
      </c>
      <c r="F107" s="323" t="s">
        <v>944</v>
      </c>
      <c r="G107" s="649">
        <v>149400</v>
      </c>
      <c r="I107" s="649">
        <v>149400</v>
      </c>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row>
    <row r="108" spans="1:50" ht="30" x14ac:dyDescent="0.25">
      <c r="A108" s="259">
        <v>95</v>
      </c>
      <c r="B108" s="259" t="s">
        <v>943</v>
      </c>
      <c r="C108" s="259">
        <v>1611</v>
      </c>
      <c r="D108" s="259">
        <v>50748</v>
      </c>
      <c r="E108" s="259" t="s">
        <v>928</v>
      </c>
      <c r="F108" s="323" t="s">
        <v>944</v>
      </c>
      <c r="G108" s="649">
        <v>150324</v>
      </c>
      <c r="I108" s="649">
        <v>150324</v>
      </c>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row>
    <row r="109" spans="1:50" ht="45" x14ac:dyDescent="0.25">
      <c r="A109" s="259">
        <v>96</v>
      </c>
      <c r="B109" s="259" t="s">
        <v>1060</v>
      </c>
      <c r="C109" s="259" t="s">
        <v>1888</v>
      </c>
      <c r="D109" s="259" t="s">
        <v>1076</v>
      </c>
      <c r="E109" s="259" t="s">
        <v>925</v>
      </c>
      <c r="F109" s="323" t="s">
        <v>1077</v>
      </c>
      <c r="G109" s="648">
        <v>153600</v>
      </c>
      <c r="I109" s="648">
        <v>153600</v>
      </c>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row>
    <row r="110" spans="1:50" ht="30" x14ac:dyDescent="0.25">
      <c r="A110" s="259">
        <v>97</v>
      </c>
      <c r="B110" s="259" t="s">
        <v>943</v>
      </c>
      <c r="C110" s="259">
        <v>1612</v>
      </c>
      <c r="D110" s="259">
        <v>50747</v>
      </c>
      <c r="E110" s="259" t="s">
        <v>928</v>
      </c>
      <c r="F110" s="323" t="s">
        <v>944</v>
      </c>
      <c r="G110" s="649">
        <v>156396</v>
      </c>
      <c r="I110" s="649">
        <v>156396</v>
      </c>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row>
    <row r="111" spans="1:50" ht="30" x14ac:dyDescent="0.25">
      <c r="A111" s="259">
        <v>98</v>
      </c>
      <c r="B111" s="259" t="s">
        <v>962</v>
      </c>
      <c r="E111" s="259" t="s">
        <v>928</v>
      </c>
      <c r="F111" s="323" t="s">
        <v>963</v>
      </c>
      <c r="G111" s="649">
        <v>165250</v>
      </c>
      <c r="I111" s="649">
        <v>165250</v>
      </c>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row>
    <row r="112" spans="1:50" ht="30" x14ac:dyDescent="0.25">
      <c r="A112" s="259">
        <v>99</v>
      </c>
      <c r="B112" s="259" t="s">
        <v>1078</v>
      </c>
      <c r="C112" s="259" t="s">
        <v>1887</v>
      </c>
      <c r="D112" s="259" t="s">
        <v>1079</v>
      </c>
      <c r="E112" s="259" t="s">
        <v>925</v>
      </c>
      <c r="F112" s="323" t="s">
        <v>1080</v>
      </c>
      <c r="G112" s="648">
        <v>167400</v>
      </c>
      <c r="I112" s="648">
        <v>167400</v>
      </c>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row>
    <row r="113" spans="1:50" ht="30" x14ac:dyDescent="0.25">
      <c r="A113" s="259">
        <v>100</v>
      </c>
      <c r="B113" s="259" t="s">
        <v>950</v>
      </c>
      <c r="C113" s="259">
        <v>892</v>
      </c>
      <c r="D113" s="259">
        <v>48248</v>
      </c>
      <c r="E113" s="259" t="s">
        <v>928</v>
      </c>
      <c r="F113" s="323" t="s">
        <v>944</v>
      </c>
      <c r="G113" s="649">
        <v>167650</v>
      </c>
      <c r="I113" s="649">
        <v>167650</v>
      </c>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row>
    <row r="114" spans="1:50" ht="30" x14ac:dyDescent="0.25">
      <c r="A114" s="259">
        <v>101</v>
      </c>
      <c r="B114" s="259" t="s">
        <v>950</v>
      </c>
      <c r="C114" s="259">
        <v>869</v>
      </c>
      <c r="D114" s="259">
        <v>50735</v>
      </c>
      <c r="E114" s="259" t="s">
        <v>928</v>
      </c>
      <c r="F114" s="323" t="s">
        <v>944</v>
      </c>
      <c r="G114" s="649">
        <v>168010</v>
      </c>
      <c r="I114" s="649">
        <v>168010</v>
      </c>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row>
    <row r="115" spans="1:50" ht="60" x14ac:dyDescent="0.25">
      <c r="A115" s="259">
        <v>102</v>
      </c>
      <c r="B115" s="655" t="s">
        <v>996</v>
      </c>
      <c r="C115" s="655"/>
      <c r="D115" s="655"/>
      <c r="E115" s="655" t="s">
        <v>925</v>
      </c>
      <c r="F115" s="669" t="s">
        <v>997</v>
      </c>
      <c r="G115" s="668">
        <v>169345.95</v>
      </c>
      <c r="H115" s="655"/>
      <c r="I115" s="668">
        <v>169345.95</v>
      </c>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row>
    <row r="116" spans="1:50" ht="45" x14ac:dyDescent="0.25">
      <c r="A116" s="259">
        <v>103</v>
      </c>
      <c r="B116" s="259" t="s">
        <v>1019</v>
      </c>
      <c r="C116" s="328" t="s">
        <v>1886</v>
      </c>
      <c r="D116" s="259">
        <v>54269</v>
      </c>
      <c r="E116" s="259" t="s">
        <v>925</v>
      </c>
      <c r="F116" s="323" t="s">
        <v>1020</v>
      </c>
      <c r="G116" s="648">
        <v>176200</v>
      </c>
      <c r="I116" s="648">
        <v>176200</v>
      </c>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row>
    <row r="117" spans="1:50" ht="30" x14ac:dyDescent="0.25">
      <c r="A117" s="259">
        <v>104</v>
      </c>
      <c r="B117" s="259" t="s">
        <v>956</v>
      </c>
      <c r="C117" s="259">
        <v>1317</v>
      </c>
      <c r="D117" s="259">
        <v>50623</v>
      </c>
      <c r="E117" s="259" t="s">
        <v>928</v>
      </c>
      <c r="F117" s="323" t="s">
        <v>944</v>
      </c>
      <c r="G117" s="649">
        <v>179520</v>
      </c>
      <c r="I117" s="649">
        <v>179520</v>
      </c>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row>
    <row r="118" spans="1:50" ht="30" x14ac:dyDescent="0.25">
      <c r="A118" s="259">
        <v>105</v>
      </c>
      <c r="B118" s="259" t="s">
        <v>950</v>
      </c>
      <c r="C118" s="259">
        <v>864</v>
      </c>
      <c r="D118" s="259">
        <v>50612</v>
      </c>
      <c r="E118" s="259" t="s">
        <v>928</v>
      </c>
      <c r="F118" s="323" t="s">
        <v>944</v>
      </c>
      <c r="G118" s="649">
        <v>184800</v>
      </c>
      <c r="I118" s="649">
        <v>184800</v>
      </c>
      <c r="J118" s="655"/>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row>
    <row r="119" spans="1:50" ht="30" x14ac:dyDescent="0.25">
      <c r="A119" s="259">
        <v>106</v>
      </c>
      <c r="B119" s="259" t="s">
        <v>943</v>
      </c>
      <c r="C119" s="259">
        <v>1609</v>
      </c>
      <c r="D119" s="259">
        <v>50744</v>
      </c>
      <c r="E119" s="259" t="s">
        <v>928</v>
      </c>
      <c r="F119" s="323" t="s">
        <v>944</v>
      </c>
      <c r="G119" s="649">
        <v>186756</v>
      </c>
      <c r="I119" s="649">
        <v>186756</v>
      </c>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row>
    <row r="120" spans="1:50" ht="30" x14ac:dyDescent="0.25">
      <c r="A120" s="259">
        <v>107</v>
      </c>
      <c r="B120" s="259" t="s">
        <v>956</v>
      </c>
      <c r="C120" s="259">
        <v>1323</v>
      </c>
      <c r="D120" s="259">
        <v>50631</v>
      </c>
      <c r="E120" s="259" t="s">
        <v>928</v>
      </c>
      <c r="F120" s="323" t="s">
        <v>944</v>
      </c>
      <c r="G120" s="649">
        <v>186780</v>
      </c>
      <c r="I120" s="649">
        <v>186780</v>
      </c>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row>
    <row r="121" spans="1:50" ht="30" x14ac:dyDescent="0.25">
      <c r="A121" s="259">
        <v>108</v>
      </c>
      <c r="B121" s="259" t="s">
        <v>1042</v>
      </c>
      <c r="C121" s="329">
        <v>237236</v>
      </c>
      <c r="D121" s="259" t="s">
        <v>1043</v>
      </c>
      <c r="E121" s="259" t="s">
        <v>925</v>
      </c>
      <c r="F121" s="323" t="s">
        <v>1007</v>
      </c>
      <c r="G121" s="648">
        <v>192491</v>
      </c>
      <c r="I121" s="648">
        <v>192491</v>
      </c>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row>
    <row r="122" spans="1:50" ht="30" x14ac:dyDescent="0.25">
      <c r="A122" s="259">
        <v>109</v>
      </c>
      <c r="B122" s="655" t="s">
        <v>986</v>
      </c>
      <c r="C122" s="655"/>
      <c r="D122" s="655"/>
      <c r="E122" s="655" t="s">
        <v>925</v>
      </c>
      <c r="F122" s="669" t="s">
        <v>987</v>
      </c>
      <c r="G122" s="668">
        <v>200000</v>
      </c>
      <c r="H122" s="655"/>
      <c r="I122" s="668">
        <v>200000</v>
      </c>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row>
    <row r="123" spans="1:50" ht="30" x14ac:dyDescent="0.25">
      <c r="A123" s="259">
        <v>110</v>
      </c>
      <c r="B123" s="259" t="s">
        <v>956</v>
      </c>
      <c r="C123" s="259">
        <v>1319</v>
      </c>
      <c r="D123" s="259">
        <v>50626</v>
      </c>
      <c r="E123" s="259" t="s">
        <v>928</v>
      </c>
      <c r="F123" s="323" t="s">
        <v>944</v>
      </c>
      <c r="G123" s="649">
        <v>201960</v>
      </c>
      <c r="I123" s="649">
        <v>201960</v>
      </c>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row>
    <row r="124" spans="1:50" ht="30" x14ac:dyDescent="0.25">
      <c r="A124" s="259">
        <v>111</v>
      </c>
      <c r="B124" s="259" t="s">
        <v>950</v>
      </c>
      <c r="E124" s="259" t="s">
        <v>928</v>
      </c>
      <c r="F124" s="323" t="s">
        <v>944</v>
      </c>
      <c r="G124" s="649">
        <v>203461</v>
      </c>
      <c r="I124" s="649">
        <v>203461</v>
      </c>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row>
    <row r="125" spans="1:50" ht="30" x14ac:dyDescent="0.25">
      <c r="A125" s="259">
        <v>112</v>
      </c>
      <c r="B125" s="259" t="s">
        <v>936</v>
      </c>
      <c r="C125" s="259">
        <v>257</v>
      </c>
      <c r="D125" s="259">
        <v>50650</v>
      </c>
      <c r="E125" s="259" t="s">
        <v>928</v>
      </c>
      <c r="F125" s="323" t="s">
        <v>944</v>
      </c>
      <c r="G125" s="649">
        <v>203930</v>
      </c>
      <c r="I125" s="649">
        <v>203930</v>
      </c>
      <c r="J125" s="65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row>
    <row r="126" spans="1:50" ht="30" x14ac:dyDescent="0.25">
      <c r="A126" s="259">
        <v>113</v>
      </c>
      <c r="B126" s="658" t="s">
        <v>994</v>
      </c>
      <c r="C126" s="658"/>
      <c r="D126" s="658"/>
      <c r="E126" s="658" t="s">
        <v>925</v>
      </c>
      <c r="F126" s="674" t="s">
        <v>995</v>
      </c>
      <c r="G126" s="673">
        <v>210000</v>
      </c>
      <c r="H126" s="658"/>
      <c r="I126" s="673">
        <v>210000</v>
      </c>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row>
    <row r="127" spans="1:50" ht="30" x14ac:dyDescent="0.25">
      <c r="A127" s="259">
        <v>114</v>
      </c>
      <c r="B127" s="259" t="s">
        <v>943</v>
      </c>
      <c r="C127" s="259">
        <v>1590</v>
      </c>
      <c r="D127" s="259">
        <v>50604</v>
      </c>
      <c r="E127" s="259" t="s">
        <v>928</v>
      </c>
      <c r="F127" s="323" t="s">
        <v>944</v>
      </c>
      <c r="G127" s="649">
        <v>212880</v>
      </c>
      <c r="I127" s="649">
        <v>212880</v>
      </c>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row>
    <row r="128" spans="1:50" ht="30" x14ac:dyDescent="0.25">
      <c r="A128" s="259">
        <v>115</v>
      </c>
      <c r="B128" s="259" t="s">
        <v>943</v>
      </c>
      <c r="C128" s="259">
        <v>1584</v>
      </c>
      <c r="D128" s="259">
        <v>50669</v>
      </c>
      <c r="E128" s="259" t="s">
        <v>928</v>
      </c>
      <c r="F128" s="323" t="s">
        <v>945</v>
      </c>
      <c r="G128" s="649">
        <v>223830</v>
      </c>
      <c r="I128" s="649">
        <v>223830</v>
      </c>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row>
    <row r="129" spans="1:50" ht="30" x14ac:dyDescent="0.25">
      <c r="A129" s="259">
        <v>116</v>
      </c>
      <c r="B129" s="259" t="s">
        <v>1036</v>
      </c>
      <c r="E129" s="259" t="s">
        <v>925</v>
      </c>
      <c r="F129" s="323" t="s">
        <v>1037</v>
      </c>
      <c r="G129" s="648">
        <v>224000</v>
      </c>
      <c r="I129" s="648">
        <v>224000</v>
      </c>
      <c r="J129" s="658"/>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row>
    <row r="130" spans="1:50" ht="30" x14ac:dyDescent="0.25">
      <c r="A130" s="259">
        <v>117</v>
      </c>
      <c r="B130" s="259" t="s">
        <v>950</v>
      </c>
      <c r="C130" s="259">
        <v>867</v>
      </c>
      <c r="D130" s="259">
        <v>50728</v>
      </c>
      <c r="E130" s="259" t="s">
        <v>928</v>
      </c>
      <c r="F130" s="323" t="s">
        <v>944</v>
      </c>
      <c r="G130" s="649">
        <v>226170</v>
      </c>
      <c r="I130" s="649">
        <v>226170</v>
      </c>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row>
    <row r="131" spans="1:50" ht="30" x14ac:dyDescent="0.25">
      <c r="A131" s="259">
        <v>118</v>
      </c>
      <c r="B131" s="259" t="s">
        <v>956</v>
      </c>
      <c r="C131" s="259">
        <v>1316</v>
      </c>
      <c r="D131" s="259">
        <v>50630</v>
      </c>
      <c r="E131" s="259" t="s">
        <v>928</v>
      </c>
      <c r="F131" s="323" t="s">
        <v>944</v>
      </c>
      <c r="G131" s="649">
        <v>226860</v>
      </c>
      <c r="I131" s="649">
        <v>226860</v>
      </c>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row>
    <row r="132" spans="1:50" ht="30" x14ac:dyDescent="0.25">
      <c r="A132" s="259">
        <v>119</v>
      </c>
      <c r="B132" s="259" t="s">
        <v>1031</v>
      </c>
      <c r="C132" s="328" t="s">
        <v>1885</v>
      </c>
      <c r="D132" s="259">
        <v>53831</v>
      </c>
      <c r="E132" s="259" t="s">
        <v>925</v>
      </c>
      <c r="F132" s="323" t="s">
        <v>1007</v>
      </c>
      <c r="G132" s="648">
        <v>229000</v>
      </c>
      <c r="I132" s="648">
        <v>229000</v>
      </c>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row>
    <row r="133" spans="1:50" ht="30" x14ac:dyDescent="0.25">
      <c r="A133" s="259">
        <v>120</v>
      </c>
      <c r="B133" s="259" t="s">
        <v>956</v>
      </c>
      <c r="C133" s="259">
        <v>1328</v>
      </c>
      <c r="D133" s="259">
        <v>50628</v>
      </c>
      <c r="E133" s="259" t="s">
        <v>928</v>
      </c>
      <c r="F133" s="323" t="s">
        <v>944</v>
      </c>
      <c r="G133" s="649">
        <v>232350</v>
      </c>
      <c r="I133" s="649">
        <v>232350</v>
      </c>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row>
    <row r="134" spans="1:50" ht="30" x14ac:dyDescent="0.25">
      <c r="A134" s="259">
        <v>121</v>
      </c>
      <c r="B134" s="259" t="s">
        <v>943</v>
      </c>
      <c r="C134" s="259">
        <v>1599</v>
      </c>
      <c r="D134" s="259">
        <v>50745</v>
      </c>
      <c r="E134" s="259" t="s">
        <v>928</v>
      </c>
      <c r="F134" s="323" t="s">
        <v>944</v>
      </c>
      <c r="G134" s="649">
        <v>236172</v>
      </c>
      <c r="I134" s="649">
        <v>236172</v>
      </c>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row>
    <row r="135" spans="1:50" ht="30" x14ac:dyDescent="0.25">
      <c r="A135" s="259">
        <v>122</v>
      </c>
      <c r="B135" s="259" t="s">
        <v>936</v>
      </c>
      <c r="C135" s="259">
        <v>276</v>
      </c>
      <c r="D135" s="259">
        <v>50701</v>
      </c>
      <c r="E135" s="259" t="s">
        <v>928</v>
      </c>
      <c r="F135" s="323" t="s">
        <v>944</v>
      </c>
      <c r="G135" s="649">
        <v>238134</v>
      </c>
      <c r="I135" s="649">
        <v>238134</v>
      </c>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row>
    <row r="136" spans="1:50" ht="30" x14ac:dyDescent="0.25">
      <c r="A136" s="259">
        <v>123</v>
      </c>
      <c r="B136" s="259" t="s">
        <v>956</v>
      </c>
      <c r="C136" s="259">
        <v>1322</v>
      </c>
      <c r="D136" s="259">
        <v>50624</v>
      </c>
      <c r="E136" s="259" t="s">
        <v>928</v>
      </c>
      <c r="F136" s="323" t="s">
        <v>944</v>
      </c>
      <c r="G136" s="649">
        <v>240600</v>
      </c>
      <c r="I136" s="649">
        <v>240600</v>
      </c>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row>
    <row r="137" spans="1:50" ht="30" x14ac:dyDescent="0.25">
      <c r="A137" s="259">
        <v>124</v>
      </c>
      <c r="B137" s="259" t="s">
        <v>936</v>
      </c>
      <c r="C137" s="259">
        <v>274</v>
      </c>
      <c r="D137" s="259">
        <v>50648</v>
      </c>
      <c r="E137" s="259" t="s">
        <v>928</v>
      </c>
      <c r="F137" s="323" t="s">
        <v>944</v>
      </c>
      <c r="G137" s="649">
        <v>242764</v>
      </c>
      <c r="I137" s="649">
        <v>242764</v>
      </c>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row>
    <row r="138" spans="1:50" ht="30" x14ac:dyDescent="0.25">
      <c r="A138" s="259">
        <v>125</v>
      </c>
      <c r="B138" s="259" t="s">
        <v>976</v>
      </c>
      <c r="C138" s="259">
        <v>1316</v>
      </c>
      <c r="D138" s="259">
        <v>53904</v>
      </c>
      <c r="E138" s="259" t="s">
        <v>925</v>
      </c>
      <c r="F138" s="323" t="s">
        <v>1087</v>
      </c>
      <c r="G138" s="648">
        <v>244400</v>
      </c>
      <c r="I138" s="648">
        <v>244400</v>
      </c>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row>
    <row r="139" spans="1:50" x14ac:dyDescent="0.25">
      <c r="A139" s="259">
        <v>126</v>
      </c>
      <c r="B139" s="259" t="s">
        <v>976</v>
      </c>
      <c r="E139" s="259" t="s">
        <v>925</v>
      </c>
      <c r="F139" s="323" t="s">
        <v>977</v>
      </c>
      <c r="G139" s="648">
        <v>245000</v>
      </c>
      <c r="I139" s="648">
        <v>245000</v>
      </c>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row>
    <row r="140" spans="1:50" ht="60" x14ac:dyDescent="0.25">
      <c r="A140" s="259">
        <v>127</v>
      </c>
      <c r="B140" s="259" t="s">
        <v>1071</v>
      </c>
      <c r="E140" s="259" t="s">
        <v>925</v>
      </c>
      <c r="F140" s="323" t="s">
        <v>1073</v>
      </c>
      <c r="G140" s="648">
        <v>247200</v>
      </c>
      <c r="I140" s="648">
        <v>247200</v>
      </c>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row>
    <row r="141" spans="1:50" ht="30" x14ac:dyDescent="0.25">
      <c r="A141" s="259">
        <v>128</v>
      </c>
      <c r="B141" s="259" t="s">
        <v>956</v>
      </c>
      <c r="C141" s="259">
        <v>1321</v>
      </c>
      <c r="D141" s="259">
        <v>50621</v>
      </c>
      <c r="E141" s="259" t="s">
        <v>928</v>
      </c>
      <c r="F141" s="323" t="s">
        <v>944</v>
      </c>
      <c r="G141" s="649">
        <v>249270</v>
      </c>
      <c r="I141" s="649">
        <v>249270</v>
      </c>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row>
    <row r="142" spans="1:50" ht="30" x14ac:dyDescent="0.25">
      <c r="A142" s="259">
        <v>129</v>
      </c>
      <c r="B142" s="259" t="s">
        <v>964</v>
      </c>
      <c r="C142" s="259">
        <v>108</v>
      </c>
      <c r="D142" s="259">
        <v>13742</v>
      </c>
      <c r="E142" s="259" t="s">
        <v>928</v>
      </c>
      <c r="F142" s="323" t="s">
        <v>965</v>
      </c>
      <c r="G142" s="649">
        <v>250000</v>
      </c>
      <c r="I142" s="649">
        <v>250000</v>
      </c>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row>
    <row r="143" spans="1:50" ht="30" x14ac:dyDescent="0.25">
      <c r="A143" s="259">
        <v>130</v>
      </c>
      <c r="B143" s="259" t="s">
        <v>956</v>
      </c>
      <c r="C143" s="259">
        <v>1304</v>
      </c>
      <c r="D143" s="259">
        <v>50741</v>
      </c>
      <c r="E143" s="259" t="s">
        <v>928</v>
      </c>
      <c r="F143" s="323" t="s">
        <v>944</v>
      </c>
      <c r="G143" s="649">
        <v>254100</v>
      </c>
      <c r="I143" s="649">
        <v>254100</v>
      </c>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row>
    <row r="144" spans="1:50" ht="30" x14ac:dyDescent="0.25">
      <c r="A144" s="259">
        <v>131</v>
      </c>
      <c r="B144" s="259" t="s">
        <v>956</v>
      </c>
      <c r="C144" s="259">
        <v>1302</v>
      </c>
      <c r="D144" s="259">
        <v>50629</v>
      </c>
      <c r="E144" s="259" t="s">
        <v>928</v>
      </c>
      <c r="F144" s="323" t="s">
        <v>944</v>
      </c>
      <c r="G144" s="649">
        <v>266190</v>
      </c>
      <c r="I144" s="649">
        <v>266190</v>
      </c>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row>
    <row r="145" spans="1:50" ht="30" x14ac:dyDescent="0.25">
      <c r="A145" s="259">
        <v>132</v>
      </c>
      <c r="B145" s="259" t="s">
        <v>956</v>
      </c>
      <c r="C145" s="259">
        <v>1301</v>
      </c>
      <c r="D145" s="259">
        <v>50627</v>
      </c>
      <c r="E145" s="259" t="s">
        <v>928</v>
      </c>
      <c r="F145" s="323" t="s">
        <v>944</v>
      </c>
      <c r="G145" s="649">
        <v>271800</v>
      </c>
      <c r="I145" s="649">
        <v>271800</v>
      </c>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row>
    <row r="146" spans="1:50" ht="30" x14ac:dyDescent="0.25">
      <c r="A146" s="259">
        <v>133</v>
      </c>
      <c r="B146" s="259" t="s">
        <v>1008</v>
      </c>
      <c r="E146" s="259" t="s">
        <v>925</v>
      </c>
      <c r="F146" s="323" t="s">
        <v>993</v>
      </c>
      <c r="G146" s="648">
        <v>273380</v>
      </c>
      <c r="I146" s="648">
        <v>273380</v>
      </c>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row>
    <row r="147" spans="1:50" ht="45" x14ac:dyDescent="0.25">
      <c r="A147" s="259">
        <v>134</v>
      </c>
      <c r="B147" s="259" t="s">
        <v>1045</v>
      </c>
      <c r="E147" s="259" t="s">
        <v>925</v>
      </c>
      <c r="F147" s="323" t="s">
        <v>1046</v>
      </c>
      <c r="G147" s="648">
        <v>274000</v>
      </c>
      <c r="I147" s="648">
        <v>274000</v>
      </c>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row>
    <row r="148" spans="1:50" ht="30" x14ac:dyDescent="0.25">
      <c r="A148" s="259">
        <v>135</v>
      </c>
      <c r="B148" s="259" t="s">
        <v>956</v>
      </c>
      <c r="C148" s="259">
        <v>1318</v>
      </c>
      <c r="D148" s="259">
        <v>50625</v>
      </c>
      <c r="E148" s="259" t="s">
        <v>928</v>
      </c>
      <c r="F148" s="323" t="s">
        <v>944</v>
      </c>
      <c r="G148" s="649">
        <v>282900</v>
      </c>
      <c r="I148" s="649">
        <v>282900</v>
      </c>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row>
    <row r="149" spans="1:50" ht="30" x14ac:dyDescent="0.25">
      <c r="A149" s="259">
        <v>136</v>
      </c>
      <c r="B149" s="259" t="s">
        <v>943</v>
      </c>
      <c r="C149" s="259">
        <v>1591</v>
      </c>
      <c r="D149" s="259">
        <v>50603</v>
      </c>
      <c r="E149" s="259" t="s">
        <v>928</v>
      </c>
      <c r="F149" s="323" t="s">
        <v>944</v>
      </c>
      <c r="G149" s="649">
        <v>290190</v>
      </c>
      <c r="I149" s="649">
        <v>290190</v>
      </c>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row>
    <row r="150" spans="1:50" ht="30" x14ac:dyDescent="0.25">
      <c r="A150" s="259">
        <v>137</v>
      </c>
      <c r="B150" s="259" t="s">
        <v>956</v>
      </c>
      <c r="C150" s="259">
        <v>1329</v>
      </c>
      <c r="D150" s="259">
        <v>50620</v>
      </c>
      <c r="E150" s="259" t="s">
        <v>928</v>
      </c>
      <c r="F150" s="323" t="s">
        <v>944</v>
      </c>
      <c r="G150" s="649">
        <v>297840</v>
      </c>
      <c r="I150" s="649">
        <v>297840</v>
      </c>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row>
    <row r="151" spans="1:50" ht="30" x14ac:dyDescent="0.25">
      <c r="A151" s="259">
        <v>138</v>
      </c>
      <c r="B151" s="259" t="s">
        <v>1071</v>
      </c>
      <c r="E151" s="259" t="s">
        <v>925</v>
      </c>
      <c r="F151" s="323" t="s">
        <v>1072</v>
      </c>
      <c r="G151" s="648">
        <v>300000</v>
      </c>
      <c r="I151" s="648">
        <v>300000</v>
      </c>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row>
    <row r="152" spans="1:50" ht="60" x14ac:dyDescent="0.25">
      <c r="A152" s="259">
        <v>139</v>
      </c>
      <c r="B152" s="259" t="s">
        <v>1071</v>
      </c>
      <c r="E152" s="259" t="s">
        <v>925</v>
      </c>
      <c r="F152" s="323" t="s">
        <v>1074</v>
      </c>
      <c r="G152" s="648">
        <v>300000</v>
      </c>
      <c r="I152" s="648">
        <v>300000</v>
      </c>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row>
    <row r="153" spans="1:50" ht="30" x14ac:dyDescent="0.25">
      <c r="A153" s="259">
        <v>140</v>
      </c>
      <c r="B153" s="259" t="s">
        <v>1031</v>
      </c>
      <c r="C153" s="328" t="s">
        <v>1852</v>
      </c>
      <c r="D153" s="259">
        <v>302144</v>
      </c>
      <c r="E153" s="259" t="s">
        <v>925</v>
      </c>
      <c r="F153" s="323" t="s">
        <v>1007</v>
      </c>
      <c r="G153" s="648">
        <v>302144</v>
      </c>
      <c r="I153" s="648">
        <v>302144</v>
      </c>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row>
    <row r="154" spans="1:50" ht="30" x14ac:dyDescent="0.25">
      <c r="A154" s="259">
        <v>141</v>
      </c>
      <c r="B154" s="259" t="s">
        <v>978</v>
      </c>
      <c r="E154" s="259" t="s">
        <v>925</v>
      </c>
      <c r="F154" s="323" t="s">
        <v>979</v>
      </c>
      <c r="G154" s="648">
        <v>311900</v>
      </c>
      <c r="I154" s="648">
        <v>311900</v>
      </c>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row>
    <row r="155" spans="1:50" ht="30" x14ac:dyDescent="0.25">
      <c r="A155" s="259">
        <v>142</v>
      </c>
      <c r="B155" s="259" t="s">
        <v>950</v>
      </c>
      <c r="C155" s="259">
        <v>854</v>
      </c>
      <c r="D155" s="259">
        <v>50617</v>
      </c>
      <c r="E155" s="259" t="s">
        <v>928</v>
      </c>
      <c r="F155" s="323" t="s">
        <v>944</v>
      </c>
      <c r="G155" s="649">
        <v>316500</v>
      </c>
      <c r="I155" s="649">
        <v>316500</v>
      </c>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row>
    <row r="156" spans="1:50" s="394" customFormat="1" ht="30" x14ac:dyDescent="0.25">
      <c r="A156" s="259">
        <v>143</v>
      </c>
      <c r="B156" s="259" t="s">
        <v>959</v>
      </c>
      <c r="C156" s="259"/>
      <c r="D156" s="259"/>
      <c r="E156" s="259" t="s">
        <v>928</v>
      </c>
      <c r="F156" s="323" t="s">
        <v>960</v>
      </c>
      <c r="G156" s="649">
        <v>330324</v>
      </c>
      <c r="H156" s="325"/>
      <c r="I156" s="649">
        <v>330324</v>
      </c>
      <c r="J156" s="259"/>
      <c r="K156" s="657"/>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ht="30" x14ac:dyDescent="0.25">
      <c r="A157" s="259">
        <v>144</v>
      </c>
      <c r="B157" s="259" t="s">
        <v>943</v>
      </c>
      <c r="C157" s="259">
        <v>2188</v>
      </c>
      <c r="D157" s="259">
        <v>50605</v>
      </c>
      <c r="E157" s="259" t="s">
        <v>928</v>
      </c>
      <c r="F157" s="323" t="s">
        <v>944</v>
      </c>
      <c r="G157" s="649">
        <v>339984</v>
      </c>
      <c r="I157" s="649">
        <v>339984</v>
      </c>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row>
    <row r="158" spans="1:50" ht="30" x14ac:dyDescent="0.25">
      <c r="A158" s="259">
        <v>145</v>
      </c>
      <c r="B158" s="259" t="s">
        <v>956</v>
      </c>
      <c r="C158" s="259">
        <v>1330</v>
      </c>
      <c r="D158" s="259">
        <v>50622</v>
      </c>
      <c r="E158" s="259" t="s">
        <v>928</v>
      </c>
      <c r="F158" s="323" t="s">
        <v>944</v>
      </c>
      <c r="G158" s="649">
        <v>342468</v>
      </c>
      <c r="I158" s="649">
        <v>342468</v>
      </c>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row>
    <row r="159" spans="1:50" ht="45" x14ac:dyDescent="0.25">
      <c r="A159" s="259">
        <v>146</v>
      </c>
      <c r="B159" s="259" t="s">
        <v>980</v>
      </c>
      <c r="E159" s="259" t="s">
        <v>925</v>
      </c>
      <c r="F159" s="323" t="s">
        <v>981</v>
      </c>
      <c r="G159" s="648">
        <v>342560</v>
      </c>
      <c r="I159" s="648">
        <v>342560</v>
      </c>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row>
    <row r="160" spans="1:50" ht="30" x14ac:dyDescent="0.25">
      <c r="A160" s="259">
        <v>147</v>
      </c>
      <c r="B160" s="259" t="s">
        <v>950</v>
      </c>
      <c r="C160" s="259">
        <v>861</v>
      </c>
      <c r="D160" s="259">
        <v>50727</v>
      </c>
      <c r="E160" s="259" t="s">
        <v>928</v>
      </c>
      <c r="F160" s="323" t="s">
        <v>944</v>
      </c>
      <c r="G160" s="649">
        <v>344640</v>
      </c>
      <c r="I160" s="649">
        <v>344640</v>
      </c>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row>
    <row r="161" spans="1:50" x14ac:dyDescent="0.25">
      <c r="A161" s="259">
        <v>148</v>
      </c>
      <c r="B161" s="259" t="s">
        <v>982</v>
      </c>
      <c r="E161" s="259" t="s">
        <v>103</v>
      </c>
      <c r="F161" s="323" t="s">
        <v>977</v>
      </c>
      <c r="G161" s="648">
        <v>372500</v>
      </c>
      <c r="I161" s="648">
        <v>372500</v>
      </c>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row>
    <row r="162" spans="1:50" ht="30" x14ac:dyDescent="0.25">
      <c r="A162" s="259">
        <v>149</v>
      </c>
      <c r="B162" s="259" t="s">
        <v>1070</v>
      </c>
      <c r="C162" s="259">
        <v>1021210</v>
      </c>
      <c r="D162" s="259">
        <v>48079</v>
      </c>
      <c r="E162" s="259" t="s">
        <v>925</v>
      </c>
      <c r="F162" s="323" t="s">
        <v>993</v>
      </c>
      <c r="G162" s="648">
        <v>374940</v>
      </c>
      <c r="I162" s="648">
        <v>374940</v>
      </c>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row>
    <row r="163" spans="1:50" ht="30" x14ac:dyDescent="0.25">
      <c r="A163" s="259">
        <v>150</v>
      </c>
      <c r="B163" s="655" t="s">
        <v>992</v>
      </c>
      <c r="C163" s="655"/>
      <c r="D163" s="655"/>
      <c r="E163" s="655" t="s">
        <v>925</v>
      </c>
      <c r="F163" s="669" t="s">
        <v>993</v>
      </c>
      <c r="G163" s="668">
        <v>375000</v>
      </c>
      <c r="H163" s="655"/>
      <c r="I163" s="668">
        <v>375000</v>
      </c>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row>
    <row r="164" spans="1:50" ht="30" x14ac:dyDescent="0.25">
      <c r="A164" s="259">
        <v>151</v>
      </c>
      <c r="B164" s="259" t="s">
        <v>950</v>
      </c>
      <c r="C164" s="259">
        <v>870</v>
      </c>
      <c r="D164" s="259">
        <v>48231</v>
      </c>
      <c r="E164" s="259" t="s">
        <v>928</v>
      </c>
      <c r="F164" s="323" t="s">
        <v>944</v>
      </c>
      <c r="G164" s="649">
        <v>376800</v>
      </c>
      <c r="I164" s="649">
        <v>376800</v>
      </c>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row>
    <row r="165" spans="1:50" ht="30" x14ac:dyDescent="0.25">
      <c r="A165" s="259">
        <v>152</v>
      </c>
      <c r="B165" s="259" t="s">
        <v>950</v>
      </c>
      <c r="C165" s="259">
        <v>852</v>
      </c>
      <c r="D165" s="259">
        <v>50610</v>
      </c>
      <c r="E165" s="259" t="s">
        <v>928</v>
      </c>
      <c r="F165" s="323" t="s">
        <v>944</v>
      </c>
      <c r="G165" s="649">
        <v>380700</v>
      </c>
      <c r="I165" s="649">
        <v>380700</v>
      </c>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row>
    <row r="166" spans="1:50" ht="45" x14ac:dyDescent="0.25">
      <c r="A166" s="259">
        <v>153</v>
      </c>
      <c r="B166" s="259" t="s">
        <v>983</v>
      </c>
      <c r="E166" s="259" t="s">
        <v>925</v>
      </c>
      <c r="F166" s="323" t="s">
        <v>984</v>
      </c>
      <c r="G166" s="648">
        <v>390000</v>
      </c>
      <c r="I166" s="648">
        <v>390000</v>
      </c>
      <c r="J166" s="655"/>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row>
    <row r="167" spans="1:50" ht="30" x14ac:dyDescent="0.25">
      <c r="A167" s="259">
        <v>154</v>
      </c>
      <c r="B167" s="259" t="s">
        <v>1009</v>
      </c>
      <c r="C167" s="328" t="s">
        <v>1884</v>
      </c>
      <c r="D167" s="329" t="s">
        <v>1010</v>
      </c>
      <c r="E167" s="259" t="s">
        <v>925</v>
      </c>
      <c r="F167" s="323" t="s">
        <v>1007</v>
      </c>
      <c r="G167" s="648">
        <v>394149</v>
      </c>
      <c r="I167" s="648">
        <v>394149</v>
      </c>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row>
    <row r="168" spans="1:50" ht="30" x14ac:dyDescent="0.25">
      <c r="A168" s="259">
        <v>155</v>
      </c>
      <c r="B168" s="259" t="s">
        <v>1092</v>
      </c>
      <c r="C168" s="259" t="s">
        <v>1883</v>
      </c>
      <c r="D168" s="259">
        <v>53902</v>
      </c>
      <c r="E168" s="259" t="s">
        <v>925</v>
      </c>
      <c r="F168" s="323" t="s">
        <v>1087</v>
      </c>
      <c r="G168" s="648">
        <v>401800</v>
      </c>
      <c r="I168" s="648">
        <v>401800</v>
      </c>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row>
    <row r="169" spans="1:50" ht="60" x14ac:dyDescent="0.25">
      <c r="A169" s="259">
        <v>156</v>
      </c>
      <c r="B169" s="259" t="s">
        <v>1065</v>
      </c>
      <c r="E169" s="259" t="s">
        <v>925</v>
      </c>
      <c r="F169" s="323" t="s">
        <v>1066</v>
      </c>
      <c r="G169" s="648">
        <v>414300</v>
      </c>
      <c r="I169" s="648">
        <v>414300</v>
      </c>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row>
    <row r="170" spans="1:50" s="655" customFormat="1" ht="30" x14ac:dyDescent="0.25">
      <c r="A170" s="259">
        <v>157</v>
      </c>
      <c r="B170" s="259" t="s">
        <v>966</v>
      </c>
      <c r="C170" s="328" t="s">
        <v>1882</v>
      </c>
      <c r="D170" s="259">
        <v>48909</v>
      </c>
      <c r="E170" s="259" t="s">
        <v>928</v>
      </c>
      <c r="F170" s="323" t="s">
        <v>952</v>
      </c>
      <c r="G170" s="649">
        <v>426269</v>
      </c>
      <c r="H170" s="325"/>
      <c r="I170" s="649">
        <v>426269</v>
      </c>
      <c r="J170" s="259"/>
      <c r="K170" s="656"/>
      <c r="L170" s="656"/>
      <c r="M170" s="656"/>
      <c r="N170" s="656"/>
      <c r="O170" s="656"/>
      <c r="P170" s="656"/>
      <c r="Q170" s="656"/>
      <c r="R170" s="656"/>
      <c r="S170" s="656"/>
      <c r="T170" s="656"/>
      <c r="U170" s="656"/>
      <c r="V170" s="656"/>
      <c r="W170" s="656"/>
      <c r="X170" s="656"/>
      <c r="Y170" s="656"/>
      <c r="Z170" s="656"/>
      <c r="AA170" s="656"/>
      <c r="AB170" s="656"/>
      <c r="AC170" s="656"/>
      <c r="AD170" s="656"/>
      <c r="AE170" s="656"/>
      <c r="AF170" s="656"/>
      <c r="AG170" s="656"/>
      <c r="AH170" s="656"/>
      <c r="AI170" s="656"/>
      <c r="AJ170" s="656"/>
      <c r="AK170" s="656"/>
      <c r="AL170" s="656"/>
      <c r="AM170" s="656"/>
      <c r="AN170" s="656"/>
      <c r="AO170" s="656"/>
      <c r="AP170" s="656"/>
      <c r="AQ170" s="656"/>
      <c r="AR170" s="656"/>
      <c r="AS170" s="656"/>
      <c r="AT170" s="656"/>
      <c r="AU170" s="656"/>
      <c r="AV170" s="656"/>
      <c r="AW170" s="656"/>
      <c r="AX170" s="656"/>
    </row>
    <row r="171" spans="1:50" ht="30" x14ac:dyDescent="0.25">
      <c r="A171" s="259">
        <v>158</v>
      </c>
      <c r="B171" s="259" t="s">
        <v>956</v>
      </c>
      <c r="C171" s="259">
        <v>1325</v>
      </c>
      <c r="D171" s="259">
        <v>50768</v>
      </c>
      <c r="E171" s="259" t="s">
        <v>928</v>
      </c>
      <c r="F171" s="323" t="s">
        <v>944</v>
      </c>
      <c r="G171" s="649">
        <v>426600</v>
      </c>
      <c r="I171" s="649">
        <v>426600</v>
      </c>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row>
    <row r="172" spans="1:50" ht="30" x14ac:dyDescent="0.25">
      <c r="A172" s="259">
        <v>159</v>
      </c>
      <c r="B172" s="259" t="s">
        <v>936</v>
      </c>
      <c r="C172" s="259">
        <v>278</v>
      </c>
      <c r="D172" s="259">
        <v>50662</v>
      </c>
      <c r="E172" s="259" t="s">
        <v>928</v>
      </c>
      <c r="F172" s="323" t="s">
        <v>945</v>
      </c>
      <c r="G172" s="649">
        <v>437670</v>
      </c>
      <c r="I172" s="649">
        <v>437670</v>
      </c>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row>
    <row r="173" spans="1:50" ht="30" x14ac:dyDescent="0.25">
      <c r="A173" s="259">
        <v>160</v>
      </c>
      <c r="B173" s="259" t="s">
        <v>967</v>
      </c>
      <c r="E173" s="259" t="s">
        <v>928</v>
      </c>
      <c r="F173" s="323" t="s">
        <v>944</v>
      </c>
      <c r="G173" s="649">
        <v>440000</v>
      </c>
      <c r="I173" s="649">
        <v>440000</v>
      </c>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row>
    <row r="174" spans="1:50" ht="45" x14ac:dyDescent="0.25">
      <c r="A174" s="259">
        <v>161</v>
      </c>
      <c r="B174" s="394" t="s">
        <v>1022</v>
      </c>
      <c r="C174" s="672">
        <v>29</v>
      </c>
      <c r="D174" s="671" t="s">
        <v>1023</v>
      </c>
      <c r="E174" s="394" t="s">
        <v>925</v>
      </c>
      <c r="F174" s="395" t="s">
        <v>1024</v>
      </c>
      <c r="G174" s="667">
        <v>477130</v>
      </c>
      <c r="H174" s="398"/>
      <c r="I174" s="667">
        <v>477130</v>
      </c>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row>
    <row r="175" spans="1:50" ht="30" x14ac:dyDescent="0.25">
      <c r="A175" s="259">
        <v>162</v>
      </c>
      <c r="B175" s="259" t="s">
        <v>968</v>
      </c>
      <c r="C175" s="259">
        <v>511</v>
      </c>
      <c r="D175" s="259">
        <v>13746</v>
      </c>
      <c r="E175" s="259" t="s">
        <v>928</v>
      </c>
      <c r="F175" s="323" t="s">
        <v>969</v>
      </c>
      <c r="G175" s="649">
        <v>480000</v>
      </c>
      <c r="I175" s="649">
        <v>480000</v>
      </c>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row>
    <row r="176" spans="1:50" ht="30" x14ac:dyDescent="0.25">
      <c r="A176" s="259">
        <v>163</v>
      </c>
      <c r="B176" s="259" t="s">
        <v>1098</v>
      </c>
      <c r="C176" s="328" t="s">
        <v>1877</v>
      </c>
      <c r="D176" s="259">
        <v>48026</v>
      </c>
      <c r="E176" s="259" t="s">
        <v>925</v>
      </c>
      <c r="F176" s="323" t="s">
        <v>1099</v>
      </c>
      <c r="G176" s="648">
        <v>493750</v>
      </c>
      <c r="I176" s="648">
        <v>493750</v>
      </c>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row>
    <row r="177" spans="1:50" ht="30" x14ac:dyDescent="0.25">
      <c r="A177" s="259">
        <v>164</v>
      </c>
      <c r="B177" s="259" t="s">
        <v>1012</v>
      </c>
      <c r="C177" s="259">
        <v>10371796</v>
      </c>
      <c r="D177" s="259">
        <v>48088</v>
      </c>
      <c r="E177" s="259" t="s">
        <v>925</v>
      </c>
      <c r="F177" s="323" t="s">
        <v>993</v>
      </c>
      <c r="G177" s="648">
        <v>500000</v>
      </c>
      <c r="I177" s="648">
        <v>500000</v>
      </c>
      <c r="J177" s="394"/>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row>
    <row r="178" spans="1:50" ht="30" x14ac:dyDescent="0.25">
      <c r="A178" s="259">
        <v>165</v>
      </c>
      <c r="B178" s="259" t="s">
        <v>956</v>
      </c>
      <c r="C178" s="259">
        <v>1312</v>
      </c>
      <c r="D178" s="259">
        <v>50619</v>
      </c>
      <c r="E178" s="259" t="s">
        <v>928</v>
      </c>
      <c r="F178" s="323" t="s">
        <v>944</v>
      </c>
      <c r="G178" s="649">
        <v>525060</v>
      </c>
      <c r="I178" s="649">
        <v>525060</v>
      </c>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row>
    <row r="179" spans="1:50" s="655" customFormat="1" ht="30" x14ac:dyDescent="0.25">
      <c r="A179" s="259">
        <v>166</v>
      </c>
      <c r="B179" s="259" t="s">
        <v>1047</v>
      </c>
      <c r="C179" s="259"/>
      <c r="D179" s="259"/>
      <c r="E179" s="259" t="s">
        <v>925</v>
      </c>
      <c r="F179" s="323" t="s">
        <v>993</v>
      </c>
      <c r="G179" s="648">
        <v>527100</v>
      </c>
      <c r="H179" s="325"/>
      <c r="I179" s="648">
        <v>527100</v>
      </c>
      <c r="J179" s="259"/>
      <c r="K179" s="656"/>
      <c r="L179" s="656"/>
      <c r="M179" s="656"/>
      <c r="N179" s="656"/>
      <c r="O179" s="656"/>
      <c r="P179" s="656"/>
      <c r="Q179" s="656"/>
      <c r="R179" s="656"/>
      <c r="S179" s="656"/>
      <c r="T179" s="656"/>
      <c r="U179" s="656"/>
      <c r="V179" s="656"/>
      <c r="W179" s="656"/>
      <c r="X179" s="656"/>
      <c r="Y179" s="656"/>
      <c r="Z179" s="656"/>
      <c r="AA179" s="656"/>
      <c r="AB179" s="656"/>
      <c r="AC179" s="656"/>
      <c r="AD179" s="656"/>
      <c r="AE179" s="656"/>
      <c r="AF179" s="656"/>
      <c r="AG179" s="656"/>
      <c r="AH179" s="656"/>
      <c r="AI179" s="656"/>
      <c r="AJ179" s="656"/>
      <c r="AK179" s="656"/>
      <c r="AL179" s="656"/>
      <c r="AM179" s="656"/>
      <c r="AN179" s="656"/>
      <c r="AO179" s="656"/>
      <c r="AP179" s="656"/>
      <c r="AQ179" s="656"/>
      <c r="AR179" s="656"/>
      <c r="AS179" s="656"/>
      <c r="AT179" s="656"/>
      <c r="AU179" s="656"/>
      <c r="AV179" s="656"/>
      <c r="AW179" s="656"/>
      <c r="AX179" s="656"/>
    </row>
    <row r="180" spans="1:50" ht="30" x14ac:dyDescent="0.25">
      <c r="A180" s="259">
        <v>167</v>
      </c>
      <c r="B180" s="259" t="s">
        <v>1006</v>
      </c>
      <c r="C180" s="328" t="s">
        <v>1881</v>
      </c>
      <c r="D180" s="259">
        <v>54172</v>
      </c>
      <c r="E180" s="259" t="s">
        <v>925</v>
      </c>
      <c r="F180" s="323" t="s">
        <v>1007</v>
      </c>
      <c r="G180" s="648">
        <v>589412</v>
      </c>
      <c r="I180" s="648">
        <v>589412</v>
      </c>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row>
    <row r="181" spans="1:50" ht="30" x14ac:dyDescent="0.25">
      <c r="A181" s="259">
        <v>168</v>
      </c>
      <c r="B181" s="259" t="s">
        <v>936</v>
      </c>
      <c r="C181" s="259">
        <v>273</v>
      </c>
      <c r="D181" s="259">
        <v>50646</v>
      </c>
      <c r="E181" s="259" t="s">
        <v>928</v>
      </c>
      <c r="F181" s="323" t="s">
        <v>944</v>
      </c>
      <c r="G181" s="649">
        <v>594530</v>
      </c>
      <c r="I181" s="649">
        <v>594530</v>
      </c>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row>
    <row r="182" spans="1:50" ht="30" x14ac:dyDescent="0.25">
      <c r="A182" s="259">
        <v>169</v>
      </c>
      <c r="B182" s="259" t="s">
        <v>943</v>
      </c>
      <c r="C182" s="259">
        <v>1588</v>
      </c>
      <c r="D182" s="259">
        <v>50602</v>
      </c>
      <c r="E182" s="259" t="s">
        <v>928</v>
      </c>
      <c r="F182" s="323" t="s">
        <v>944</v>
      </c>
      <c r="G182" s="649">
        <v>609420</v>
      </c>
      <c r="H182" s="325">
        <v>0</v>
      </c>
      <c r="I182" s="649">
        <v>609420</v>
      </c>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row>
    <row r="183" spans="1:50" ht="30" x14ac:dyDescent="0.25">
      <c r="A183" s="259">
        <v>170</v>
      </c>
      <c r="B183" s="259" t="s">
        <v>943</v>
      </c>
      <c r="C183" s="259">
        <v>1578</v>
      </c>
      <c r="D183" s="259">
        <v>50608</v>
      </c>
      <c r="E183" s="259" t="s">
        <v>928</v>
      </c>
      <c r="F183" s="323" t="s">
        <v>944</v>
      </c>
      <c r="G183" s="649">
        <v>616200</v>
      </c>
      <c r="H183" s="325">
        <v>0</v>
      </c>
      <c r="I183" s="649">
        <v>616200</v>
      </c>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row>
    <row r="184" spans="1:50" ht="30" x14ac:dyDescent="0.25">
      <c r="A184" s="259">
        <v>171</v>
      </c>
      <c r="B184" s="259" t="s">
        <v>966</v>
      </c>
      <c r="C184" s="328" t="s">
        <v>1862</v>
      </c>
      <c r="D184" s="259">
        <v>43993</v>
      </c>
      <c r="E184" s="259" t="s">
        <v>928</v>
      </c>
      <c r="F184" s="323" t="s">
        <v>952</v>
      </c>
      <c r="G184" s="649">
        <v>652050</v>
      </c>
      <c r="H184" s="325">
        <v>0</v>
      </c>
      <c r="I184" s="649">
        <v>652050</v>
      </c>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row>
    <row r="185" spans="1:50" ht="45" x14ac:dyDescent="0.25">
      <c r="A185" s="259">
        <v>172</v>
      </c>
      <c r="B185" s="259" t="s">
        <v>1081</v>
      </c>
      <c r="C185" s="259" t="s">
        <v>1880</v>
      </c>
      <c r="D185" s="259" t="s">
        <v>1082</v>
      </c>
      <c r="E185" s="259" t="s">
        <v>925</v>
      </c>
      <c r="F185" s="323" t="s">
        <v>1083</v>
      </c>
      <c r="G185" s="648">
        <v>669510</v>
      </c>
      <c r="I185" s="648">
        <v>669510</v>
      </c>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row>
    <row r="186" spans="1:50" s="660" customFormat="1" ht="30" x14ac:dyDescent="0.25">
      <c r="A186" s="259">
        <v>173</v>
      </c>
      <c r="B186" s="655" t="s">
        <v>970</v>
      </c>
      <c r="C186" s="655"/>
      <c r="D186" s="655"/>
      <c r="E186" s="655" t="s">
        <v>928</v>
      </c>
      <c r="F186" s="669" t="s">
        <v>945</v>
      </c>
      <c r="G186" s="670">
        <v>673800</v>
      </c>
      <c r="H186" s="655"/>
      <c r="I186" s="670">
        <v>673800</v>
      </c>
      <c r="J186" s="259"/>
      <c r="K186" s="657"/>
      <c r="L186" s="661"/>
      <c r="M186" s="661"/>
      <c r="N186" s="661"/>
      <c r="O186" s="661"/>
      <c r="P186" s="661"/>
      <c r="Q186" s="661"/>
      <c r="R186" s="661"/>
      <c r="S186" s="661"/>
      <c r="T186" s="661"/>
      <c r="U186" s="661"/>
      <c r="V186" s="661"/>
      <c r="W186" s="661"/>
      <c r="X186" s="661"/>
      <c r="Y186" s="661"/>
      <c r="Z186" s="661"/>
      <c r="AA186" s="661"/>
      <c r="AB186" s="661"/>
      <c r="AC186" s="661"/>
      <c r="AD186" s="661"/>
      <c r="AE186" s="661"/>
      <c r="AF186" s="661"/>
      <c r="AG186" s="661"/>
      <c r="AH186" s="661"/>
      <c r="AI186" s="661"/>
      <c r="AJ186" s="661"/>
      <c r="AK186" s="661"/>
      <c r="AL186" s="661"/>
      <c r="AM186" s="661"/>
      <c r="AN186" s="661"/>
      <c r="AO186" s="661"/>
      <c r="AP186" s="661"/>
      <c r="AQ186" s="661"/>
      <c r="AR186" s="661"/>
      <c r="AS186" s="661"/>
      <c r="AT186" s="661"/>
      <c r="AU186" s="661"/>
      <c r="AV186" s="661"/>
      <c r="AW186" s="661"/>
      <c r="AX186" s="661"/>
    </row>
    <row r="187" spans="1:50" ht="30" x14ac:dyDescent="0.25">
      <c r="A187" s="259">
        <v>174</v>
      </c>
      <c r="B187" s="259" t="s">
        <v>971</v>
      </c>
      <c r="C187" s="328" t="s">
        <v>1877</v>
      </c>
      <c r="D187" s="259">
        <v>48907</v>
      </c>
      <c r="E187" s="259" t="s">
        <v>928</v>
      </c>
      <c r="F187" s="323" t="s">
        <v>972</v>
      </c>
      <c r="G187" s="649">
        <v>681357</v>
      </c>
      <c r="H187" s="325">
        <v>0</v>
      </c>
      <c r="I187" s="649">
        <v>681357</v>
      </c>
      <c r="K187" s="65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row>
    <row r="188" spans="1:50" ht="30" x14ac:dyDescent="0.25">
      <c r="A188" s="259">
        <v>175</v>
      </c>
      <c r="B188" s="259" t="s">
        <v>1047</v>
      </c>
      <c r="E188" s="259" t="s">
        <v>925</v>
      </c>
      <c r="F188" s="323" t="s">
        <v>993</v>
      </c>
      <c r="G188" s="648">
        <v>696000</v>
      </c>
      <c r="I188" s="648">
        <v>696000</v>
      </c>
      <c r="K188" s="657"/>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row>
    <row r="189" spans="1:50" x14ac:dyDescent="0.25">
      <c r="A189" s="259">
        <v>176</v>
      </c>
      <c r="B189" s="259" t="s">
        <v>985</v>
      </c>
      <c r="E189" s="259" t="s">
        <v>925</v>
      </c>
      <c r="G189" s="648">
        <v>700000</v>
      </c>
      <c r="I189" s="648">
        <v>700000</v>
      </c>
      <c r="J189" s="655"/>
      <c r="K189" s="657"/>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row>
    <row r="190" spans="1:50" ht="30" x14ac:dyDescent="0.25">
      <c r="A190" s="259">
        <v>177</v>
      </c>
      <c r="B190" s="259" t="s">
        <v>1067</v>
      </c>
      <c r="E190" s="259" t="s">
        <v>925</v>
      </c>
      <c r="F190" s="323" t="s">
        <v>1087</v>
      </c>
      <c r="G190" s="648">
        <v>742850</v>
      </c>
      <c r="I190" s="648">
        <v>742850</v>
      </c>
      <c r="K190" s="657"/>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row>
    <row r="191" spans="1:50" ht="30" x14ac:dyDescent="0.25">
      <c r="A191" s="259">
        <v>178</v>
      </c>
      <c r="B191" s="259" t="s">
        <v>936</v>
      </c>
      <c r="C191" s="259">
        <v>255</v>
      </c>
      <c r="D191" s="259">
        <v>50645</v>
      </c>
      <c r="E191" s="259" t="s">
        <v>928</v>
      </c>
      <c r="F191" s="323" t="s">
        <v>944</v>
      </c>
      <c r="G191" s="649">
        <v>813600</v>
      </c>
      <c r="H191" s="325">
        <v>0</v>
      </c>
      <c r="I191" s="649">
        <v>813600</v>
      </c>
      <c r="K191" s="657"/>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row>
    <row r="192" spans="1:50" ht="30" x14ac:dyDescent="0.25">
      <c r="A192" s="259">
        <v>179</v>
      </c>
      <c r="B192" s="259" t="s">
        <v>1084</v>
      </c>
      <c r="E192" s="259" t="s">
        <v>925</v>
      </c>
      <c r="F192" s="323" t="s">
        <v>1085</v>
      </c>
      <c r="G192" s="648">
        <v>840000</v>
      </c>
      <c r="I192" s="648">
        <v>840000</v>
      </c>
      <c r="K192" s="657"/>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row>
    <row r="193" spans="1:50" ht="30" x14ac:dyDescent="0.25">
      <c r="A193" s="259">
        <v>180</v>
      </c>
      <c r="B193" s="259" t="s">
        <v>956</v>
      </c>
      <c r="C193" s="259">
        <v>1327</v>
      </c>
      <c r="D193" s="259">
        <v>50739</v>
      </c>
      <c r="E193" s="259" t="s">
        <v>928</v>
      </c>
      <c r="F193" s="323" t="s">
        <v>944</v>
      </c>
      <c r="G193" s="649">
        <v>886480</v>
      </c>
      <c r="H193" s="325">
        <v>0</v>
      </c>
      <c r="I193" s="649">
        <v>886480</v>
      </c>
      <c r="K193" s="657"/>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row>
    <row r="194" spans="1:50" ht="30" x14ac:dyDescent="0.25">
      <c r="A194" s="259">
        <v>181</v>
      </c>
      <c r="B194" s="259" t="s">
        <v>942</v>
      </c>
      <c r="C194" s="259">
        <v>285</v>
      </c>
      <c r="D194" s="259">
        <v>43973</v>
      </c>
      <c r="E194" s="259" t="s">
        <v>928</v>
      </c>
      <c r="F194" s="323" t="s">
        <v>952</v>
      </c>
      <c r="G194" s="649">
        <v>974404</v>
      </c>
      <c r="H194" s="325">
        <v>0</v>
      </c>
      <c r="I194" s="649">
        <v>974404</v>
      </c>
      <c r="K194" s="657"/>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row>
    <row r="195" spans="1:50" s="394" customFormat="1" ht="30" x14ac:dyDescent="0.25">
      <c r="A195" s="259">
        <v>182</v>
      </c>
      <c r="B195" s="655" t="s">
        <v>988</v>
      </c>
      <c r="C195" s="655"/>
      <c r="D195" s="655"/>
      <c r="E195" s="655" t="s">
        <v>925</v>
      </c>
      <c r="F195" s="669" t="s">
        <v>989</v>
      </c>
      <c r="G195" s="668">
        <v>977400</v>
      </c>
      <c r="H195" s="655"/>
      <c r="I195" s="668">
        <v>977400</v>
      </c>
      <c r="J195" s="259"/>
      <c r="K195" s="657"/>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row>
    <row r="196" spans="1:50" s="394" customFormat="1" ht="60" x14ac:dyDescent="0.25">
      <c r="A196" s="259">
        <v>183</v>
      </c>
      <c r="B196" s="394" t="s">
        <v>1034</v>
      </c>
      <c r="E196" s="394" t="s">
        <v>925</v>
      </c>
      <c r="F196" s="395" t="s">
        <v>1035</v>
      </c>
      <c r="G196" s="667">
        <v>990200</v>
      </c>
      <c r="H196" s="398"/>
      <c r="I196" s="667">
        <v>990200</v>
      </c>
      <c r="J196" s="259"/>
      <c r="K196" s="657"/>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row>
    <row r="197" spans="1:50" s="655" customFormat="1" ht="30" x14ac:dyDescent="0.25">
      <c r="A197" s="259">
        <v>184</v>
      </c>
      <c r="B197" s="259" t="s">
        <v>956</v>
      </c>
      <c r="C197" s="259">
        <v>1313</v>
      </c>
      <c r="D197" s="259">
        <v>50618</v>
      </c>
      <c r="E197" s="259" t="s">
        <v>928</v>
      </c>
      <c r="F197" s="323" t="s">
        <v>944</v>
      </c>
      <c r="G197" s="649">
        <v>1052250</v>
      </c>
      <c r="H197" s="325">
        <v>0</v>
      </c>
      <c r="I197" s="649">
        <v>1052250</v>
      </c>
      <c r="J197" s="259"/>
      <c r="K197" s="657"/>
      <c r="L197" s="656"/>
      <c r="M197" s="656"/>
      <c r="N197" s="656"/>
      <c r="O197" s="656"/>
      <c r="P197" s="656"/>
      <c r="Q197" s="656"/>
      <c r="R197" s="656"/>
      <c r="S197" s="656"/>
      <c r="T197" s="656"/>
      <c r="U197" s="656"/>
      <c r="V197" s="656"/>
      <c r="W197" s="656"/>
      <c r="X197" s="656"/>
      <c r="Y197" s="656"/>
      <c r="Z197" s="656"/>
      <c r="AA197" s="656"/>
      <c r="AB197" s="656"/>
      <c r="AC197" s="656"/>
      <c r="AD197" s="656"/>
      <c r="AE197" s="656"/>
      <c r="AF197" s="656"/>
      <c r="AG197" s="656"/>
      <c r="AH197" s="656"/>
      <c r="AI197" s="656"/>
      <c r="AJ197" s="656"/>
      <c r="AK197" s="656"/>
      <c r="AL197" s="656"/>
      <c r="AM197" s="656"/>
      <c r="AN197" s="656"/>
      <c r="AO197" s="656"/>
      <c r="AP197" s="656"/>
      <c r="AQ197" s="656"/>
      <c r="AR197" s="656"/>
      <c r="AS197" s="656"/>
      <c r="AT197" s="656"/>
      <c r="AU197" s="656"/>
      <c r="AV197" s="656"/>
      <c r="AW197" s="656"/>
      <c r="AX197" s="656"/>
    </row>
    <row r="198" spans="1:50" s="394" customFormat="1" ht="30" x14ac:dyDescent="0.25">
      <c r="A198" s="259">
        <v>185</v>
      </c>
      <c r="B198" s="259" t="s">
        <v>958</v>
      </c>
      <c r="C198" s="259"/>
      <c r="D198" s="259"/>
      <c r="E198" s="259" t="s">
        <v>928</v>
      </c>
      <c r="F198" s="323" t="s">
        <v>944</v>
      </c>
      <c r="G198" s="649">
        <v>1125000</v>
      </c>
      <c r="H198" s="325">
        <v>0</v>
      </c>
      <c r="I198" s="649">
        <v>1125000</v>
      </c>
      <c r="J198" s="655"/>
      <c r="K198" s="657"/>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row>
    <row r="199" spans="1:50" s="394" customFormat="1" ht="30" x14ac:dyDescent="0.25">
      <c r="A199" s="259">
        <v>186</v>
      </c>
      <c r="B199" s="259" t="s">
        <v>936</v>
      </c>
      <c r="C199" s="259"/>
      <c r="D199" s="259"/>
      <c r="E199" s="259" t="s">
        <v>928</v>
      </c>
      <c r="F199" s="323" t="s">
        <v>944</v>
      </c>
      <c r="G199" s="649">
        <v>1136000</v>
      </c>
      <c r="H199" s="325">
        <v>0</v>
      </c>
      <c r="I199" s="649">
        <v>1136000</v>
      </c>
      <c r="K199" s="657"/>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row>
    <row r="200" spans="1:50" s="394" customFormat="1" ht="30" x14ac:dyDescent="0.25">
      <c r="A200" s="259">
        <v>187</v>
      </c>
      <c r="B200" s="259" t="s">
        <v>956</v>
      </c>
      <c r="C200" s="259">
        <v>1332</v>
      </c>
      <c r="D200" s="259">
        <v>50690</v>
      </c>
      <c r="E200" s="259" t="s">
        <v>928</v>
      </c>
      <c r="F200" s="323" t="s">
        <v>944</v>
      </c>
      <c r="G200" s="649">
        <v>1169300</v>
      </c>
      <c r="H200" s="325">
        <v>0</v>
      </c>
      <c r="I200" s="649">
        <v>1169300</v>
      </c>
      <c r="J200" s="259"/>
      <c r="K200" s="657"/>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row>
    <row r="201" spans="1:50" s="394" customFormat="1" ht="30" x14ac:dyDescent="0.25">
      <c r="A201" s="259">
        <v>188</v>
      </c>
      <c r="B201" s="655" t="s">
        <v>973</v>
      </c>
      <c r="C201" s="655"/>
      <c r="D201" s="655"/>
      <c r="E201" s="655" t="s">
        <v>928</v>
      </c>
      <c r="F201" s="669" t="s">
        <v>944</v>
      </c>
      <c r="G201" s="670">
        <v>1199902</v>
      </c>
      <c r="H201" s="655"/>
      <c r="I201" s="670">
        <v>1199902</v>
      </c>
      <c r="J201" s="259"/>
      <c r="K201" s="657"/>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row>
    <row r="202" spans="1:50" s="655" customFormat="1" ht="30" x14ac:dyDescent="0.25">
      <c r="A202" s="259">
        <v>189</v>
      </c>
      <c r="B202" s="259" t="s">
        <v>1097</v>
      </c>
      <c r="C202" s="259"/>
      <c r="D202" s="259"/>
      <c r="E202" s="259" t="s">
        <v>925</v>
      </c>
      <c r="F202" s="323" t="s">
        <v>1087</v>
      </c>
      <c r="G202" s="648">
        <v>1217000</v>
      </c>
      <c r="H202" s="325"/>
      <c r="I202" s="648">
        <v>1217000</v>
      </c>
      <c r="J202" s="259"/>
      <c r="K202" s="657"/>
      <c r="L202" s="656"/>
      <c r="M202" s="656"/>
      <c r="N202" s="656"/>
      <c r="O202" s="656"/>
      <c r="P202" s="656"/>
      <c r="Q202" s="656"/>
      <c r="R202" s="656"/>
      <c r="S202" s="656"/>
      <c r="T202" s="656"/>
      <c r="U202" s="656"/>
      <c r="V202" s="656"/>
      <c r="W202" s="656"/>
      <c r="X202" s="656"/>
      <c r="Y202" s="656"/>
      <c r="Z202" s="656"/>
      <c r="AA202" s="656"/>
      <c r="AB202" s="656"/>
      <c r="AC202" s="656"/>
      <c r="AD202" s="656"/>
      <c r="AE202" s="656"/>
      <c r="AF202" s="656"/>
      <c r="AG202" s="656"/>
      <c r="AH202" s="656"/>
      <c r="AI202" s="656"/>
      <c r="AJ202" s="656"/>
      <c r="AK202" s="656"/>
      <c r="AL202" s="656"/>
      <c r="AM202" s="656"/>
      <c r="AN202" s="656"/>
      <c r="AO202" s="656"/>
      <c r="AP202" s="656"/>
      <c r="AQ202" s="656"/>
      <c r="AR202" s="656"/>
      <c r="AS202" s="656"/>
      <c r="AT202" s="656"/>
      <c r="AU202" s="656"/>
      <c r="AV202" s="656"/>
      <c r="AW202" s="656"/>
      <c r="AX202" s="656"/>
    </row>
    <row r="203" spans="1:50" s="394" customFormat="1" x14ac:dyDescent="0.25">
      <c r="A203" s="259">
        <v>190</v>
      </c>
      <c r="B203" s="259" t="s">
        <v>1107</v>
      </c>
      <c r="C203" s="325"/>
      <c r="D203" s="259" t="s">
        <v>333</v>
      </c>
      <c r="E203" s="259" t="s">
        <v>333</v>
      </c>
      <c r="F203" s="323" t="s">
        <v>1108</v>
      </c>
      <c r="G203" s="325">
        <v>1499900</v>
      </c>
      <c r="H203" s="259"/>
      <c r="I203" s="325">
        <v>1499900</v>
      </c>
      <c r="J203" s="344">
        <f>I203</f>
        <v>1499900</v>
      </c>
      <c r="K203" s="657"/>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row>
    <row r="204" spans="1:50" ht="30" x14ac:dyDescent="0.25">
      <c r="A204" s="259">
        <v>191</v>
      </c>
      <c r="B204" s="259" t="s">
        <v>943</v>
      </c>
      <c r="C204" s="259">
        <v>1619</v>
      </c>
      <c r="D204" s="259">
        <v>50688</v>
      </c>
      <c r="E204" s="259" t="s">
        <v>928</v>
      </c>
      <c r="F204" s="323" t="s">
        <v>944</v>
      </c>
      <c r="G204" s="649">
        <v>1525960</v>
      </c>
      <c r="I204" s="649">
        <v>1525960</v>
      </c>
      <c r="J204" s="655"/>
      <c r="K204" s="657"/>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row>
    <row r="205" spans="1:50" s="655" customFormat="1" ht="45" x14ac:dyDescent="0.25">
      <c r="A205" s="259">
        <v>192</v>
      </c>
      <c r="B205" s="259" t="s">
        <v>999</v>
      </c>
      <c r="C205" s="259" t="s">
        <v>1879</v>
      </c>
      <c r="D205" s="259" t="s">
        <v>1000</v>
      </c>
      <c r="E205" s="259" t="s">
        <v>925</v>
      </c>
      <c r="F205" s="323" t="s">
        <v>1001</v>
      </c>
      <c r="G205" s="648">
        <v>1552310</v>
      </c>
      <c r="H205" s="325"/>
      <c r="I205" s="648">
        <v>1552310</v>
      </c>
      <c r="J205" s="259"/>
      <c r="K205" s="657"/>
      <c r="L205" s="656"/>
      <c r="M205" s="656"/>
      <c r="N205" s="656"/>
      <c r="O205" s="656"/>
      <c r="P205" s="656"/>
      <c r="Q205" s="656"/>
      <c r="R205" s="656"/>
      <c r="S205" s="656"/>
      <c r="T205" s="656"/>
      <c r="U205" s="656"/>
      <c r="V205" s="656"/>
      <c r="W205" s="656"/>
      <c r="X205" s="656"/>
      <c r="Y205" s="656"/>
      <c r="Z205" s="656"/>
      <c r="AA205" s="656"/>
      <c r="AB205" s="656"/>
      <c r="AC205" s="656"/>
      <c r="AD205" s="656"/>
      <c r="AE205" s="656"/>
      <c r="AF205" s="656"/>
      <c r="AG205" s="656"/>
      <c r="AH205" s="656"/>
      <c r="AI205" s="656"/>
      <c r="AJ205" s="656"/>
      <c r="AK205" s="656"/>
      <c r="AL205" s="656"/>
      <c r="AM205" s="656"/>
      <c r="AN205" s="656"/>
      <c r="AO205" s="656"/>
      <c r="AP205" s="656"/>
      <c r="AQ205" s="656"/>
      <c r="AR205" s="656"/>
      <c r="AS205" s="656"/>
      <c r="AT205" s="656"/>
      <c r="AU205" s="656"/>
      <c r="AV205" s="656"/>
      <c r="AW205" s="656"/>
      <c r="AX205" s="656"/>
    </row>
    <row r="206" spans="1:50" s="394" customFormat="1" ht="30" x14ac:dyDescent="0.25">
      <c r="A206" s="259">
        <v>193</v>
      </c>
      <c r="B206" s="259" t="s">
        <v>1067</v>
      </c>
      <c r="C206" s="259"/>
      <c r="D206" s="259"/>
      <c r="E206" s="259" t="s">
        <v>925</v>
      </c>
      <c r="F206" s="323" t="s">
        <v>993</v>
      </c>
      <c r="G206" s="648">
        <v>1577650</v>
      </c>
      <c r="H206" s="325"/>
      <c r="I206" s="648">
        <v>1577650</v>
      </c>
      <c r="J206" s="259"/>
      <c r="K206" s="657"/>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row>
    <row r="207" spans="1:50" s="394" customFormat="1" ht="30" x14ac:dyDescent="0.25">
      <c r="A207" s="259">
        <v>194</v>
      </c>
      <c r="B207" s="259" t="s">
        <v>1047</v>
      </c>
      <c r="C207" s="259">
        <v>3431</v>
      </c>
      <c r="D207" s="259">
        <v>50773</v>
      </c>
      <c r="E207" s="259" t="s">
        <v>925</v>
      </c>
      <c r="F207" s="323" t="s">
        <v>989</v>
      </c>
      <c r="G207" s="648">
        <v>1739800</v>
      </c>
      <c r="H207" s="325"/>
      <c r="I207" s="648">
        <v>1739800</v>
      </c>
      <c r="J207" s="259"/>
      <c r="K207" s="657"/>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row>
    <row r="208" spans="1:50" s="394" customFormat="1" ht="30" x14ac:dyDescent="0.25">
      <c r="A208" s="259">
        <v>195</v>
      </c>
      <c r="B208" s="259" t="s">
        <v>1002</v>
      </c>
      <c r="C208" s="259"/>
      <c r="D208" s="259"/>
      <c r="E208" s="259" t="s">
        <v>925</v>
      </c>
      <c r="F208" s="323" t="s">
        <v>1003</v>
      </c>
      <c r="G208" s="648">
        <v>1800000</v>
      </c>
      <c r="H208" s="325"/>
      <c r="I208" s="648">
        <v>1800000</v>
      </c>
      <c r="J208" s="259"/>
      <c r="K208" s="657"/>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row>
    <row r="209" spans="1:50" s="658" customFormat="1" ht="30" x14ac:dyDescent="0.25">
      <c r="A209" s="259">
        <v>196</v>
      </c>
      <c r="B209" s="259" t="s">
        <v>1008</v>
      </c>
      <c r="C209" s="259"/>
      <c r="D209" s="259"/>
      <c r="E209" s="259" t="s">
        <v>925</v>
      </c>
      <c r="F209" s="323" t="s">
        <v>989</v>
      </c>
      <c r="G209" s="648">
        <v>1820000</v>
      </c>
      <c r="H209" s="325"/>
      <c r="I209" s="648">
        <v>1820000</v>
      </c>
      <c r="J209" s="259"/>
      <c r="K209" s="657"/>
      <c r="L209" s="659"/>
      <c r="M209" s="659"/>
      <c r="N209" s="659"/>
      <c r="O209" s="659"/>
      <c r="P209" s="659"/>
      <c r="Q209" s="659"/>
      <c r="R209" s="659"/>
      <c r="S209" s="659"/>
      <c r="T209" s="659"/>
      <c r="U209" s="659"/>
      <c r="V209" s="659"/>
      <c r="W209" s="659"/>
      <c r="X209" s="659"/>
      <c r="Y209" s="659"/>
      <c r="Z209" s="659"/>
      <c r="AA209" s="659"/>
      <c r="AB209" s="659"/>
      <c r="AC209" s="659"/>
      <c r="AD209" s="659"/>
      <c r="AE209" s="659"/>
      <c r="AF209" s="659"/>
      <c r="AG209" s="659"/>
      <c r="AH209" s="659"/>
      <c r="AI209" s="659"/>
      <c r="AJ209" s="659"/>
      <c r="AK209" s="659"/>
      <c r="AL209" s="659"/>
      <c r="AM209" s="659"/>
      <c r="AN209" s="659"/>
      <c r="AO209" s="659"/>
      <c r="AP209" s="659"/>
      <c r="AQ209" s="659"/>
      <c r="AR209" s="659"/>
      <c r="AS209" s="659"/>
      <c r="AT209" s="659"/>
      <c r="AU209" s="659"/>
      <c r="AV209" s="659"/>
      <c r="AW209" s="659"/>
      <c r="AX209" s="659"/>
    </row>
    <row r="210" spans="1:50" s="660" customFormat="1" ht="30" x14ac:dyDescent="0.25">
      <c r="A210" s="259">
        <v>197</v>
      </c>
      <c r="B210" s="259" t="s">
        <v>1094</v>
      </c>
      <c r="C210" s="259"/>
      <c r="D210" s="259"/>
      <c r="E210" s="259" t="s">
        <v>925</v>
      </c>
      <c r="F210" s="323" t="s">
        <v>1087</v>
      </c>
      <c r="G210" s="648">
        <v>1996000</v>
      </c>
      <c r="H210" s="325"/>
      <c r="I210" s="648">
        <v>1996000</v>
      </c>
      <c r="J210" s="259"/>
      <c r="K210" s="657"/>
      <c r="L210" s="661"/>
      <c r="M210" s="661"/>
      <c r="N210" s="661"/>
      <c r="O210" s="661"/>
      <c r="P210" s="661"/>
      <c r="Q210" s="661"/>
      <c r="R210" s="661"/>
      <c r="S210" s="661"/>
      <c r="T210" s="661"/>
      <c r="U210" s="661"/>
      <c r="V210" s="661"/>
      <c r="W210" s="661"/>
      <c r="X210" s="661"/>
      <c r="Y210" s="661"/>
      <c r="Z210" s="661"/>
      <c r="AA210" s="661"/>
      <c r="AB210" s="661"/>
      <c r="AC210" s="661"/>
      <c r="AD210" s="661"/>
      <c r="AE210" s="661"/>
      <c r="AF210" s="661"/>
      <c r="AG210" s="661"/>
      <c r="AH210" s="661"/>
      <c r="AI210" s="661"/>
      <c r="AJ210" s="661"/>
      <c r="AK210" s="661"/>
      <c r="AL210" s="661"/>
      <c r="AM210" s="661"/>
      <c r="AN210" s="661"/>
      <c r="AO210" s="661"/>
      <c r="AP210" s="661"/>
      <c r="AQ210" s="661"/>
      <c r="AR210" s="661"/>
      <c r="AS210" s="661"/>
      <c r="AT210" s="661"/>
      <c r="AU210" s="661"/>
      <c r="AV210" s="661"/>
      <c r="AW210" s="661"/>
      <c r="AX210" s="661"/>
    </row>
    <row r="211" spans="1:50" s="394" customFormat="1" ht="30" x14ac:dyDescent="0.25">
      <c r="A211" s="259">
        <v>198</v>
      </c>
      <c r="B211" s="259" t="s">
        <v>1050</v>
      </c>
      <c r="C211" s="259">
        <v>103</v>
      </c>
      <c r="D211" s="259">
        <v>50794</v>
      </c>
      <c r="E211" s="259" t="s">
        <v>925</v>
      </c>
      <c r="F211" s="323" t="s">
        <v>989</v>
      </c>
      <c r="G211" s="648">
        <v>2000000</v>
      </c>
      <c r="H211" s="325"/>
      <c r="I211" s="648">
        <v>2000000</v>
      </c>
      <c r="J211" s="259"/>
      <c r="K211" s="657"/>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row>
    <row r="212" spans="1:50" s="394" customFormat="1" ht="30" x14ac:dyDescent="0.25">
      <c r="A212" s="259">
        <v>199</v>
      </c>
      <c r="B212" s="259" t="s">
        <v>1038</v>
      </c>
      <c r="C212" s="259">
        <v>3260</v>
      </c>
      <c r="D212" s="259">
        <v>50761</v>
      </c>
      <c r="E212" s="259" t="s">
        <v>925</v>
      </c>
      <c r="F212" s="323" t="s">
        <v>989</v>
      </c>
      <c r="G212" s="648">
        <v>2066400</v>
      </c>
      <c r="H212" s="325"/>
      <c r="I212" s="648">
        <v>2066400</v>
      </c>
      <c r="J212" s="259"/>
      <c r="K212" s="657"/>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row>
    <row r="213" spans="1:50" s="655" customFormat="1" ht="30" x14ac:dyDescent="0.25">
      <c r="A213" s="259">
        <v>200</v>
      </c>
      <c r="B213" s="655" t="s">
        <v>1039</v>
      </c>
      <c r="E213" s="655" t="s">
        <v>925</v>
      </c>
      <c r="F213" s="669" t="s">
        <v>989</v>
      </c>
      <c r="G213" s="668">
        <v>2075000</v>
      </c>
      <c r="I213" s="668">
        <v>2075000</v>
      </c>
      <c r="J213" s="259"/>
      <c r="K213" s="657"/>
      <c r="L213" s="656"/>
      <c r="M213" s="656"/>
      <c r="N213" s="656"/>
      <c r="O213" s="656"/>
      <c r="P213" s="656"/>
      <c r="Q213" s="656"/>
      <c r="R213" s="656"/>
      <c r="S213" s="656"/>
      <c r="T213" s="656"/>
      <c r="U213" s="656"/>
      <c r="V213" s="656"/>
      <c r="W213" s="656"/>
      <c r="X213" s="656"/>
      <c r="Y213" s="656"/>
      <c r="Z213" s="656"/>
      <c r="AA213" s="656"/>
      <c r="AB213" s="656"/>
      <c r="AC213" s="656"/>
      <c r="AD213" s="656"/>
      <c r="AE213" s="656"/>
      <c r="AF213" s="656"/>
      <c r="AG213" s="656"/>
      <c r="AH213" s="656"/>
      <c r="AI213" s="656"/>
      <c r="AJ213" s="656"/>
      <c r="AK213" s="656"/>
      <c r="AL213" s="656"/>
      <c r="AM213" s="656"/>
      <c r="AN213" s="656"/>
      <c r="AO213" s="656"/>
      <c r="AP213" s="656"/>
      <c r="AQ213" s="656"/>
      <c r="AR213" s="656"/>
      <c r="AS213" s="656"/>
      <c r="AT213" s="656"/>
      <c r="AU213" s="656"/>
      <c r="AV213" s="656"/>
      <c r="AW213" s="656"/>
      <c r="AX213" s="656"/>
    </row>
    <row r="214" spans="1:50" s="660" customFormat="1" ht="30" x14ac:dyDescent="0.25">
      <c r="A214" s="259">
        <v>201</v>
      </c>
      <c r="B214" s="259" t="s">
        <v>1104</v>
      </c>
      <c r="C214" s="259"/>
      <c r="D214" s="259"/>
      <c r="E214" s="259" t="s">
        <v>925</v>
      </c>
      <c r="F214" s="323" t="s">
        <v>1103</v>
      </c>
      <c r="G214" s="648">
        <v>2180000</v>
      </c>
      <c r="H214" s="325"/>
      <c r="I214" s="648">
        <v>2180000</v>
      </c>
      <c r="J214" s="259"/>
      <c r="K214" s="657"/>
      <c r="L214" s="661"/>
      <c r="M214" s="661"/>
      <c r="N214" s="661"/>
      <c r="O214" s="661"/>
      <c r="P214" s="661"/>
      <c r="Q214" s="661"/>
      <c r="R214" s="661"/>
      <c r="S214" s="661"/>
      <c r="T214" s="661"/>
      <c r="U214" s="661"/>
      <c r="V214" s="661"/>
      <c r="W214" s="661"/>
      <c r="X214" s="661"/>
      <c r="Y214" s="661"/>
      <c r="Z214" s="661"/>
      <c r="AA214" s="661"/>
      <c r="AB214" s="661"/>
      <c r="AC214" s="661"/>
      <c r="AD214" s="661"/>
      <c r="AE214" s="661"/>
      <c r="AF214" s="661"/>
      <c r="AG214" s="661"/>
      <c r="AH214" s="661"/>
      <c r="AI214" s="661"/>
      <c r="AJ214" s="661"/>
      <c r="AK214" s="661"/>
      <c r="AL214" s="661"/>
      <c r="AM214" s="661"/>
      <c r="AN214" s="661"/>
      <c r="AO214" s="661"/>
      <c r="AP214" s="661"/>
      <c r="AQ214" s="661"/>
      <c r="AR214" s="661"/>
      <c r="AS214" s="661"/>
      <c r="AT214" s="661"/>
      <c r="AU214" s="661"/>
      <c r="AV214" s="661"/>
      <c r="AW214" s="661"/>
      <c r="AX214" s="661"/>
    </row>
    <row r="215" spans="1:50" s="394" customFormat="1" ht="30" x14ac:dyDescent="0.25">
      <c r="A215" s="259">
        <v>202</v>
      </c>
      <c r="B215" s="259" t="s">
        <v>1091</v>
      </c>
      <c r="C215" s="259"/>
      <c r="D215" s="259"/>
      <c r="E215" s="259" t="s">
        <v>925</v>
      </c>
      <c r="F215" s="323" t="s">
        <v>1087</v>
      </c>
      <c r="G215" s="648">
        <v>2185250</v>
      </c>
      <c r="H215" s="325"/>
      <c r="I215" s="648">
        <v>2185250</v>
      </c>
      <c r="J215" s="259"/>
      <c r="K215" s="657"/>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row>
    <row r="216" spans="1:50" ht="30" x14ac:dyDescent="0.25">
      <c r="A216" s="259">
        <v>203</v>
      </c>
      <c r="B216" s="259" t="s">
        <v>1059</v>
      </c>
      <c r="E216" s="259" t="s">
        <v>925</v>
      </c>
      <c r="F216" s="323" t="s">
        <v>989</v>
      </c>
      <c r="G216" s="648">
        <v>2200000</v>
      </c>
      <c r="I216" s="648">
        <v>2200000</v>
      </c>
      <c r="J216" s="655"/>
      <c r="K216" s="657"/>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row>
    <row r="217" spans="1:50" ht="30" x14ac:dyDescent="0.25">
      <c r="A217" s="259">
        <v>204</v>
      </c>
      <c r="B217" s="259" t="s">
        <v>1089</v>
      </c>
      <c r="E217" s="259" t="s">
        <v>925</v>
      </c>
      <c r="F217" s="323" t="s">
        <v>1087</v>
      </c>
      <c r="G217" s="648">
        <v>2271750</v>
      </c>
      <c r="I217" s="648">
        <v>2271750</v>
      </c>
      <c r="K217" s="65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row>
    <row r="218" spans="1:50" ht="30" x14ac:dyDescent="0.25">
      <c r="A218" s="259">
        <v>205</v>
      </c>
      <c r="B218" s="259" t="s">
        <v>974</v>
      </c>
      <c r="C218" s="259">
        <v>5258</v>
      </c>
      <c r="D218" s="259">
        <v>50693</v>
      </c>
      <c r="E218" s="259" t="s">
        <v>928</v>
      </c>
      <c r="F218" s="323" t="s">
        <v>944</v>
      </c>
      <c r="G218" s="649">
        <v>2300462</v>
      </c>
      <c r="I218" s="649">
        <v>2300462</v>
      </c>
      <c r="K218" s="657"/>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row>
    <row r="219" spans="1:50" ht="30" x14ac:dyDescent="0.25">
      <c r="A219" s="259">
        <v>206</v>
      </c>
      <c r="B219" s="259" t="s">
        <v>1093</v>
      </c>
      <c r="E219" s="259" t="s">
        <v>925</v>
      </c>
      <c r="F219" s="323" t="s">
        <v>1087</v>
      </c>
      <c r="G219" s="648">
        <v>2444800</v>
      </c>
      <c r="I219" s="648">
        <v>2444800</v>
      </c>
      <c r="K219" s="657"/>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row>
    <row r="220" spans="1:50" s="394" customFormat="1" ht="45" x14ac:dyDescent="0.25">
      <c r="A220" s="259">
        <v>207</v>
      </c>
      <c r="B220" s="259" t="s">
        <v>1100</v>
      </c>
      <c r="C220" s="259"/>
      <c r="D220" s="259"/>
      <c r="E220" s="259" t="s">
        <v>925</v>
      </c>
      <c r="F220" s="323" t="s">
        <v>1101</v>
      </c>
      <c r="G220" s="648">
        <v>2601400</v>
      </c>
      <c r="H220" s="325"/>
      <c r="I220" s="648">
        <v>2601400</v>
      </c>
      <c r="J220" s="259"/>
      <c r="K220" s="657"/>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row>
    <row r="221" spans="1:50" s="840" customFormat="1" ht="60" x14ac:dyDescent="0.25">
      <c r="A221" s="821">
        <v>208</v>
      </c>
      <c r="B221" s="821" t="s">
        <v>1055</v>
      </c>
      <c r="C221" s="821"/>
      <c r="D221" s="821"/>
      <c r="E221" s="821" t="s">
        <v>925</v>
      </c>
      <c r="F221" s="860" t="s">
        <v>1056</v>
      </c>
      <c r="G221" s="864">
        <v>2865767</v>
      </c>
      <c r="H221" s="862"/>
      <c r="I221" s="864">
        <v>2865767</v>
      </c>
      <c r="J221" s="821"/>
      <c r="K221" s="847"/>
      <c r="L221" s="847"/>
      <c r="M221" s="847"/>
      <c r="N221" s="847"/>
      <c r="O221" s="847"/>
      <c r="P221" s="847"/>
      <c r="Q221" s="847"/>
      <c r="R221" s="847"/>
      <c r="S221" s="847"/>
      <c r="T221" s="847"/>
      <c r="U221" s="847"/>
      <c r="V221" s="847"/>
      <c r="W221" s="847"/>
      <c r="X221" s="847"/>
      <c r="Y221" s="847"/>
      <c r="Z221" s="847"/>
      <c r="AA221" s="847"/>
      <c r="AB221" s="847"/>
      <c r="AC221" s="847"/>
      <c r="AD221" s="847"/>
      <c r="AE221" s="847"/>
      <c r="AF221" s="847"/>
      <c r="AG221" s="847"/>
      <c r="AH221" s="847"/>
      <c r="AI221" s="847"/>
      <c r="AJ221" s="847"/>
      <c r="AK221" s="847"/>
      <c r="AL221" s="847"/>
      <c r="AM221" s="847"/>
      <c r="AN221" s="847"/>
      <c r="AO221" s="847"/>
      <c r="AP221" s="847"/>
      <c r="AQ221" s="847"/>
      <c r="AR221" s="847"/>
      <c r="AS221" s="847"/>
      <c r="AT221" s="847"/>
      <c r="AU221" s="847"/>
      <c r="AV221" s="847"/>
      <c r="AW221" s="847"/>
      <c r="AX221" s="847"/>
    </row>
    <row r="222" spans="1:50" ht="30" x14ac:dyDescent="0.25">
      <c r="A222" s="259">
        <v>209</v>
      </c>
      <c r="B222" s="259" t="s">
        <v>214</v>
      </c>
      <c r="E222" s="259" t="s">
        <v>925</v>
      </c>
      <c r="F222" s="323" t="s">
        <v>1087</v>
      </c>
      <c r="G222" s="648">
        <v>3035000</v>
      </c>
      <c r="I222" s="648">
        <v>3035000</v>
      </c>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row>
    <row r="223" spans="1:50" ht="30" x14ac:dyDescent="0.25">
      <c r="A223" s="259">
        <v>210</v>
      </c>
      <c r="B223" s="259" t="s">
        <v>1104</v>
      </c>
      <c r="E223" s="259" t="s">
        <v>925</v>
      </c>
      <c r="F223" s="323" t="s">
        <v>1103</v>
      </c>
      <c r="G223" s="648">
        <v>3160500</v>
      </c>
      <c r="I223" s="648">
        <v>3160500</v>
      </c>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row>
    <row r="224" spans="1:50" s="660" customFormat="1" ht="23.25" customHeight="1" x14ac:dyDescent="0.25">
      <c r="A224" s="259">
        <v>211</v>
      </c>
      <c r="B224" s="259" t="s">
        <v>1107</v>
      </c>
      <c r="C224" s="259"/>
      <c r="D224" s="259"/>
      <c r="E224" s="259" t="s">
        <v>925</v>
      </c>
      <c r="F224" s="323" t="s">
        <v>1902</v>
      </c>
      <c r="G224" s="648">
        <v>3216700</v>
      </c>
      <c r="H224" s="325"/>
      <c r="I224" s="648">
        <v>3216700</v>
      </c>
      <c r="J224" s="394"/>
      <c r="K224" s="661"/>
      <c r="L224" s="661"/>
      <c r="M224" s="661"/>
      <c r="N224" s="661"/>
      <c r="O224" s="661"/>
      <c r="P224" s="661"/>
      <c r="Q224" s="661"/>
      <c r="R224" s="661"/>
      <c r="S224" s="661"/>
      <c r="T224" s="661"/>
      <c r="U224" s="661"/>
      <c r="V224" s="661"/>
      <c r="W224" s="661"/>
      <c r="X224" s="661"/>
      <c r="Y224" s="661"/>
      <c r="Z224" s="661"/>
      <c r="AA224" s="661"/>
      <c r="AB224" s="661"/>
      <c r="AC224" s="661"/>
      <c r="AD224" s="661"/>
      <c r="AE224" s="661"/>
      <c r="AF224" s="661"/>
      <c r="AG224" s="661"/>
      <c r="AH224" s="661"/>
      <c r="AI224" s="661"/>
      <c r="AJ224" s="661"/>
      <c r="AK224" s="661"/>
      <c r="AL224" s="661"/>
      <c r="AM224" s="661"/>
      <c r="AN224" s="661"/>
      <c r="AO224" s="661"/>
      <c r="AP224" s="661"/>
      <c r="AQ224" s="661"/>
      <c r="AR224" s="661"/>
      <c r="AS224" s="661"/>
      <c r="AT224" s="661"/>
      <c r="AU224" s="661"/>
      <c r="AV224" s="661"/>
      <c r="AW224" s="661"/>
      <c r="AX224" s="661"/>
    </row>
    <row r="225" spans="1:50" s="660" customFormat="1" ht="30" x14ac:dyDescent="0.25">
      <c r="A225" s="259">
        <v>212</v>
      </c>
      <c r="B225" s="259" t="s">
        <v>1106</v>
      </c>
      <c r="C225" s="259"/>
      <c r="D225" s="259"/>
      <c r="E225" s="259" t="s">
        <v>925</v>
      </c>
      <c r="F225" s="323" t="s">
        <v>1103</v>
      </c>
      <c r="G225" s="648">
        <v>3246000</v>
      </c>
      <c r="H225" s="325"/>
      <c r="I225" s="648">
        <v>3246000</v>
      </c>
      <c r="J225" s="259"/>
      <c r="K225" s="661"/>
      <c r="L225" s="661"/>
      <c r="M225" s="661"/>
      <c r="N225" s="661"/>
      <c r="O225" s="661"/>
      <c r="P225" s="661"/>
      <c r="Q225" s="661"/>
      <c r="R225" s="661"/>
      <c r="S225" s="661"/>
      <c r="T225" s="661"/>
      <c r="U225" s="661"/>
      <c r="V225" s="661"/>
      <c r="W225" s="661"/>
      <c r="X225" s="661"/>
      <c r="Y225" s="661"/>
      <c r="Z225" s="661"/>
      <c r="AA225" s="661"/>
      <c r="AB225" s="661"/>
      <c r="AC225" s="661"/>
      <c r="AD225" s="661"/>
      <c r="AE225" s="661"/>
      <c r="AF225" s="661"/>
      <c r="AG225" s="661"/>
      <c r="AH225" s="661"/>
      <c r="AI225" s="661"/>
      <c r="AJ225" s="661"/>
      <c r="AK225" s="661"/>
      <c r="AL225" s="661"/>
      <c r="AM225" s="661"/>
      <c r="AN225" s="661"/>
      <c r="AO225" s="661"/>
      <c r="AP225" s="661"/>
      <c r="AQ225" s="661"/>
      <c r="AR225" s="661"/>
      <c r="AS225" s="661"/>
      <c r="AT225" s="661"/>
      <c r="AU225" s="661"/>
      <c r="AV225" s="661"/>
      <c r="AW225" s="661"/>
      <c r="AX225" s="661"/>
    </row>
    <row r="226" spans="1:50" s="394" customFormat="1" ht="30" x14ac:dyDescent="0.25">
      <c r="A226" s="259">
        <v>213</v>
      </c>
      <c r="B226" s="259" t="s">
        <v>1088</v>
      </c>
      <c r="C226" s="259"/>
      <c r="D226" s="259"/>
      <c r="E226" s="259" t="s">
        <v>925</v>
      </c>
      <c r="F226" s="323" t="s">
        <v>1087</v>
      </c>
      <c r="G226" s="648">
        <v>3249750</v>
      </c>
      <c r="H226" s="325"/>
      <c r="I226" s="648">
        <v>3249750</v>
      </c>
      <c r="J226" s="259"/>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row>
    <row r="227" spans="1:50" s="394" customFormat="1" ht="30" x14ac:dyDescent="0.25">
      <c r="A227" s="259">
        <v>214</v>
      </c>
      <c r="B227" s="259" t="s">
        <v>975</v>
      </c>
      <c r="C227" s="259" t="s">
        <v>1878</v>
      </c>
      <c r="D227" s="259">
        <v>48053</v>
      </c>
      <c r="E227" s="259" t="s">
        <v>928</v>
      </c>
      <c r="F227" s="323" t="s">
        <v>944</v>
      </c>
      <c r="G227" s="649">
        <v>3319750</v>
      </c>
      <c r="H227" s="325">
        <v>0</v>
      </c>
      <c r="I227" s="649">
        <v>3319750</v>
      </c>
      <c r="J227" s="259"/>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row>
    <row r="228" spans="1:50" s="394" customFormat="1" ht="30" x14ac:dyDescent="0.25">
      <c r="A228" s="259">
        <v>215</v>
      </c>
      <c r="B228" s="259" t="s">
        <v>1105</v>
      </c>
      <c r="C228" s="259"/>
      <c r="D228" s="259"/>
      <c r="E228" s="259" t="s">
        <v>925</v>
      </c>
      <c r="F228" s="323" t="s">
        <v>1103</v>
      </c>
      <c r="G228" s="648">
        <v>3380000</v>
      </c>
      <c r="H228" s="325"/>
      <c r="I228" s="648">
        <v>3380000</v>
      </c>
      <c r="J228" s="259"/>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row>
    <row r="229" spans="1:50" s="394" customFormat="1" ht="45" x14ac:dyDescent="0.25">
      <c r="A229" s="259">
        <v>216</v>
      </c>
      <c r="B229" s="259" t="s">
        <v>1109</v>
      </c>
      <c r="C229" s="330"/>
      <c r="D229" s="259" t="s">
        <v>333</v>
      </c>
      <c r="E229" s="259" t="s">
        <v>333</v>
      </c>
      <c r="F229" s="323" t="s">
        <v>1110</v>
      </c>
      <c r="G229" s="325">
        <v>3781000</v>
      </c>
      <c r="H229" s="259"/>
      <c r="I229" s="325">
        <v>3781000</v>
      </c>
      <c r="J229" s="259"/>
      <c r="K229" s="666"/>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row>
    <row r="230" spans="1:50" ht="30" x14ac:dyDescent="0.25">
      <c r="A230" s="259">
        <v>217</v>
      </c>
      <c r="B230" s="259" t="s">
        <v>1090</v>
      </c>
      <c r="E230" s="259" t="s">
        <v>925</v>
      </c>
      <c r="F230" s="323" t="s">
        <v>1087</v>
      </c>
      <c r="G230" s="648">
        <v>4201550</v>
      </c>
      <c r="I230" s="648">
        <v>4201550</v>
      </c>
      <c r="K230" s="657"/>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row>
    <row r="231" spans="1:50" ht="30" x14ac:dyDescent="0.25">
      <c r="A231" s="259">
        <v>218</v>
      </c>
      <c r="B231" s="259" t="s">
        <v>1898</v>
      </c>
      <c r="E231" s="259" t="s">
        <v>925</v>
      </c>
      <c r="F231" s="323" t="s">
        <v>1103</v>
      </c>
      <c r="G231" s="648">
        <v>4920000</v>
      </c>
      <c r="I231" s="648">
        <v>4920000</v>
      </c>
      <c r="K231" s="657"/>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row>
    <row r="232" spans="1:50" s="660" customFormat="1" ht="30" x14ac:dyDescent="0.25">
      <c r="A232" s="259">
        <v>219</v>
      </c>
      <c r="B232" s="259" t="s">
        <v>1086</v>
      </c>
      <c r="C232" s="259"/>
      <c r="D232" s="259"/>
      <c r="E232" s="259" t="s">
        <v>925</v>
      </c>
      <c r="F232" s="323" t="s">
        <v>1087</v>
      </c>
      <c r="G232" s="648">
        <v>6576368</v>
      </c>
      <c r="H232" s="325"/>
      <c r="I232" s="648">
        <v>6576368</v>
      </c>
      <c r="J232" s="259"/>
      <c r="K232" s="657"/>
      <c r="L232" s="661"/>
      <c r="M232" s="661"/>
      <c r="N232" s="661"/>
      <c r="O232" s="661"/>
      <c r="P232" s="661"/>
      <c r="Q232" s="661"/>
      <c r="R232" s="661"/>
      <c r="S232" s="661"/>
      <c r="T232" s="661"/>
      <c r="U232" s="661"/>
      <c r="V232" s="661"/>
      <c r="W232" s="661"/>
      <c r="X232" s="661"/>
      <c r="Y232" s="661"/>
      <c r="Z232" s="661"/>
      <c r="AA232" s="661"/>
      <c r="AB232" s="661"/>
      <c r="AC232" s="661"/>
      <c r="AD232" s="661"/>
      <c r="AE232" s="661"/>
      <c r="AF232" s="661"/>
      <c r="AG232" s="661"/>
      <c r="AH232" s="661"/>
      <c r="AI232" s="661"/>
      <c r="AJ232" s="661"/>
      <c r="AK232" s="661"/>
      <c r="AL232" s="661"/>
      <c r="AM232" s="661"/>
      <c r="AN232" s="661"/>
      <c r="AO232" s="661"/>
      <c r="AP232" s="661"/>
      <c r="AQ232" s="661"/>
      <c r="AR232" s="661"/>
      <c r="AS232" s="661"/>
      <c r="AT232" s="661"/>
      <c r="AU232" s="661"/>
      <c r="AV232" s="661"/>
      <c r="AW232" s="661"/>
      <c r="AX232" s="661"/>
    </row>
    <row r="233" spans="1:50" ht="30" x14ac:dyDescent="0.25">
      <c r="A233" s="259">
        <v>220</v>
      </c>
      <c r="B233" s="259" t="s">
        <v>1102</v>
      </c>
      <c r="E233" s="259" t="s">
        <v>925</v>
      </c>
      <c r="F233" s="323" t="s">
        <v>1103</v>
      </c>
      <c r="G233" s="648">
        <v>6820000</v>
      </c>
      <c r="I233" s="648">
        <v>6820000</v>
      </c>
      <c r="K233" s="657"/>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row>
    <row r="234" spans="1:50" s="394" customFormat="1" x14ac:dyDescent="0.25">
      <c r="A234" s="259"/>
      <c r="B234" s="259"/>
      <c r="C234" s="259"/>
      <c r="D234" s="259"/>
      <c r="E234" s="259"/>
      <c r="F234" s="323"/>
      <c r="G234" s="648"/>
      <c r="H234" s="325"/>
      <c r="I234" s="324"/>
      <c r="J234" s="259"/>
      <c r="K234" s="657"/>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row>
    <row r="235" spans="1:50" s="394" customFormat="1" ht="17.25" x14ac:dyDescent="0.4">
      <c r="A235" s="259"/>
      <c r="B235" s="382" t="s">
        <v>1111</v>
      </c>
      <c r="C235" s="382"/>
      <c r="D235" s="259"/>
      <c r="E235" s="259"/>
      <c r="F235" s="331"/>
      <c r="G235" s="665">
        <f>SUM(G16:G234)</f>
        <v>134029102.95</v>
      </c>
      <c r="H235" s="665"/>
      <c r="I235" s="665">
        <f>SUM(I16:I234)</f>
        <v>134029102.95</v>
      </c>
      <c r="J235" s="664"/>
      <c r="K235" s="657"/>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row>
    <row r="236" spans="1:50" x14ac:dyDescent="0.25">
      <c r="B236" s="382" t="s">
        <v>1112</v>
      </c>
      <c r="C236" s="382"/>
      <c r="F236" s="331"/>
      <c r="G236" s="324"/>
      <c r="I236" s="324"/>
      <c r="J236" s="660"/>
      <c r="K236" s="657"/>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row>
    <row r="237" spans="1:50" s="394" customFormat="1" ht="30" x14ac:dyDescent="0.25">
      <c r="A237" s="259">
        <v>358</v>
      </c>
      <c r="B237" s="323" t="s">
        <v>958</v>
      </c>
      <c r="C237" s="259"/>
      <c r="D237" s="259"/>
      <c r="E237" s="259" t="s">
        <v>928</v>
      </c>
      <c r="F237" s="323"/>
      <c r="G237" s="324">
        <v>8000</v>
      </c>
      <c r="H237" s="325">
        <v>0</v>
      </c>
      <c r="I237" s="324">
        <f t="shared" ref="I237:I281" si="0">G237-H237</f>
        <v>8000</v>
      </c>
      <c r="J237" s="259"/>
      <c r="K237" s="657"/>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row>
    <row r="238" spans="1:50" ht="30" x14ac:dyDescent="0.25">
      <c r="A238" s="259">
        <v>359</v>
      </c>
      <c r="B238" s="323" t="s">
        <v>958</v>
      </c>
      <c r="E238" s="259" t="s">
        <v>928</v>
      </c>
      <c r="G238" s="324">
        <v>10300</v>
      </c>
      <c r="H238" s="325">
        <v>0</v>
      </c>
      <c r="I238" s="324">
        <f t="shared" si="0"/>
        <v>10300</v>
      </c>
      <c r="J238" s="663"/>
      <c r="K238" s="657"/>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row>
    <row r="239" spans="1:50" s="394" customFormat="1" ht="30" x14ac:dyDescent="0.25">
      <c r="A239" s="259">
        <v>360</v>
      </c>
      <c r="B239" s="323" t="s">
        <v>1113</v>
      </c>
      <c r="C239" s="259"/>
      <c r="D239" s="259"/>
      <c r="E239" s="259" t="s">
        <v>928</v>
      </c>
      <c r="F239" s="323"/>
      <c r="G239" s="324">
        <v>11732</v>
      </c>
      <c r="H239" s="325">
        <v>0</v>
      </c>
      <c r="I239" s="324">
        <f t="shared" si="0"/>
        <v>11732</v>
      </c>
      <c r="J239" s="259"/>
      <c r="K239" s="657"/>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row>
    <row r="240" spans="1:50" s="394" customFormat="1" ht="45" x14ac:dyDescent="0.25">
      <c r="A240" s="259">
        <v>361</v>
      </c>
      <c r="B240" s="323" t="s">
        <v>1114</v>
      </c>
      <c r="C240" s="259"/>
      <c r="D240" s="259"/>
      <c r="E240" s="259" t="s">
        <v>928</v>
      </c>
      <c r="F240" s="323"/>
      <c r="G240" s="324">
        <v>24000</v>
      </c>
      <c r="H240" s="325">
        <v>0</v>
      </c>
      <c r="I240" s="324">
        <f t="shared" si="0"/>
        <v>24000</v>
      </c>
      <c r="J240" s="259"/>
      <c r="K240" s="657"/>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row>
    <row r="241" spans="1:50" s="658" customFormat="1" ht="45" x14ac:dyDescent="0.25">
      <c r="A241" s="259">
        <v>362</v>
      </c>
      <c r="B241" s="323" t="s">
        <v>1115</v>
      </c>
      <c r="C241" s="259"/>
      <c r="D241" s="259"/>
      <c r="E241" s="259" t="s">
        <v>928</v>
      </c>
      <c r="F241" s="323"/>
      <c r="G241" s="324">
        <v>25400</v>
      </c>
      <c r="H241" s="325">
        <v>0</v>
      </c>
      <c r="I241" s="324">
        <f t="shared" si="0"/>
        <v>25400</v>
      </c>
      <c r="J241" s="259"/>
      <c r="K241" s="662"/>
      <c r="L241" s="659"/>
      <c r="M241" s="659"/>
      <c r="N241" s="659"/>
      <c r="O241" s="659"/>
      <c r="P241" s="659"/>
      <c r="Q241" s="659"/>
      <c r="R241" s="659"/>
      <c r="S241" s="659"/>
      <c r="T241" s="659"/>
      <c r="U241" s="659"/>
      <c r="V241" s="659"/>
      <c r="W241" s="659"/>
      <c r="X241" s="659"/>
      <c r="Y241" s="659"/>
      <c r="Z241" s="659"/>
      <c r="AA241" s="659"/>
      <c r="AB241" s="659"/>
      <c r="AC241" s="659"/>
      <c r="AD241" s="659"/>
      <c r="AE241" s="659"/>
      <c r="AF241" s="659"/>
      <c r="AG241" s="659"/>
      <c r="AH241" s="659"/>
      <c r="AI241" s="659"/>
      <c r="AJ241" s="659"/>
      <c r="AK241" s="659"/>
      <c r="AL241" s="659"/>
      <c r="AM241" s="659"/>
      <c r="AN241" s="659"/>
      <c r="AO241" s="659"/>
      <c r="AP241" s="659"/>
      <c r="AQ241" s="659"/>
      <c r="AR241" s="659"/>
      <c r="AS241" s="659"/>
      <c r="AT241" s="659"/>
      <c r="AU241" s="659"/>
      <c r="AV241" s="659"/>
      <c r="AW241" s="659"/>
      <c r="AX241" s="659"/>
    </row>
    <row r="242" spans="1:50" s="394" customFormat="1" x14ac:dyDescent="0.25">
      <c r="A242" s="259">
        <v>363</v>
      </c>
      <c r="B242" s="323" t="s">
        <v>1116</v>
      </c>
      <c r="C242" s="259"/>
      <c r="D242" s="259"/>
      <c r="E242" s="259" t="s">
        <v>928</v>
      </c>
      <c r="F242" s="323"/>
      <c r="G242" s="324">
        <v>26600</v>
      </c>
      <c r="H242" s="325">
        <v>0</v>
      </c>
      <c r="I242" s="324">
        <f t="shared" si="0"/>
        <v>26600</v>
      </c>
      <c r="J242" s="259"/>
      <c r="K242" s="657"/>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row>
    <row r="243" spans="1:50" ht="30" x14ac:dyDescent="0.25">
      <c r="A243" s="259">
        <v>364</v>
      </c>
      <c r="B243" s="323" t="s">
        <v>958</v>
      </c>
      <c r="E243" s="259" t="s">
        <v>928</v>
      </c>
      <c r="G243" s="324">
        <v>36000</v>
      </c>
      <c r="H243" s="325">
        <v>0</v>
      </c>
      <c r="I243" s="324">
        <f t="shared" si="0"/>
        <v>36000</v>
      </c>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row>
    <row r="244" spans="1:50" x14ac:dyDescent="0.25">
      <c r="A244" s="259">
        <v>365</v>
      </c>
      <c r="B244" s="323" t="s">
        <v>1117</v>
      </c>
      <c r="E244" s="259" t="s">
        <v>928</v>
      </c>
      <c r="G244" s="324">
        <v>38010</v>
      </c>
      <c r="H244" s="325">
        <v>0</v>
      </c>
      <c r="I244" s="324">
        <f t="shared" si="0"/>
        <v>38010</v>
      </c>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row>
    <row r="245" spans="1:50" s="394" customFormat="1" x14ac:dyDescent="0.25">
      <c r="A245" s="259">
        <v>366</v>
      </c>
      <c r="B245" s="323" t="s">
        <v>1118</v>
      </c>
      <c r="C245" s="259"/>
      <c r="D245" s="259"/>
      <c r="E245" s="259" t="s">
        <v>928</v>
      </c>
      <c r="F245" s="323"/>
      <c r="G245" s="324">
        <v>45500</v>
      </c>
      <c r="H245" s="325">
        <v>0</v>
      </c>
      <c r="I245" s="324">
        <f t="shared" si="0"/>
        <v>45500</v>
      </c>
      <c r="J245" s="259"/>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row>
    <row r="246" spans="1:50" s="394" customFormat="1" x14ac:dyDescent="0.25">
      <c r="A246" s="259">
        <v>367</v>
      </c>
      <c r="B246" s="323" t="s">
        <v>1119</v>
      </c>
      <c r="C246" s="259"/>
      <c r="D246" s="259"/>
      <c r="E246" s="259" t="s">
        <v>928</v>
      </c>
      <c r="F246" s="323"/>
      <c r="G246" s="324">
        <v>51240</v>
      </c>
      <c r="H246" s="325">
        <v>0</v>
      </c>
      <c r="I246" s="324">
        <f t="shared" si="0"/>
        <v>51240</v>
      </c>
      <c r="J246" s="259"/>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row>
    <row r="247" spans="1:50" s="394" customFormat="1" x14ac:dyDescent="0.25">
      <c r="A247" s="259">
        <v>368</v>
      </c>
      <c r="B247" s="323" t="s">
        <v>1119</v>
      </c>
      <c r="C247" s="259"/>
      <c r="D247" s="259"/>
      <c r="E247" s="259" t="s">
        <v>928</v>
      </c>
      <c r="F247" s="323"/>
      <c r="G247" s="324">
        <v>60480</v>
      </c>
      <c r="H247" s="325">
        <v>0</v>
      </c>
      <c r="I247" s="324">
        <f t="shared" si="0"/>
        <v>60480</v>
      </c>
      <c r="J247" s="259"/>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row>
    <row r="248" spans="1:50" s="394" customFormat="1" x14ac:dyDescent="0.25">
      <c r="A248" s="259">
        <v>369</v>
      </c>
      <c r="B248" s="323" t="s">
        <v>1119</v>
      </c>
      <c r="C248" s="259"/>
      <c r="D248" s="259"/>
      <c r="E248" s="259" t="s">
        <v>928</v>
      </c>
      <c r="F248" s="323"/>
      <c r="G248" s="324">
        <v>62400</v>
      </c>
      <c r="H248" s="325">
        <v>0</v>
      </c>
      <c r="I248" s="324">
        <f t="shared" si="0"/>
        <v>62400</v>
      </c>
      <c r="J248" s="259"/>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row>
    <row r="249" spans="1:50" s="394" customFormat="1" ht="30" x14ac:dyDescent="0.25">
      <c r="A249" s="259">
        <v>370</v>
      </c>
      <c r="B249" s="323" t="s">
        <v>1120</v>
      </c>
      <c r="C249" s="259"/>
      <c r="D249" s="259"/>
      <c r="E249" s="259" t="s">
        <v>928</v>
      </c>
      <c r="F249" s="323"/>
      <c r="G249" s="324">
        <v>63515</v>
      </c>
      <c r="H249" s="325">
        <v>0</v>
      </c>
      <c r="I249" s="324">
        <f t="shared" si="0"/>
        <v>63515</v>
      </c>
      <c r="J249" s="259"/>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row>
    <row r="250" spans="1:50" s="394" customFormat="1" ht="30" x14ac:dyDescent="0.25">
      <c r="A250" s="259">
        <v>371</v>
      </c>
      <c r="B250" s="323" t="s">
        <v>1120</v>
      </c>
      <c r="C250" s="259"/>
      <c r="D250" s="259"/>
      <c r="E250" s="259" t="s">
        <v>928</v>
      </c>
      <c r="F250" s="323"/>
      <c r="G250" s="324">
        <v>63585</v>
      </c>
      <c r="H250" s="325">
        <v>0</v>
      </c>
      <c r="I250" s="324">
        <f t="shared" si="0"/>
        <v>63585</v>
      </c>
      <c r="J250" s="259"/>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row>
    <row r="251" spans="1:50" s="394" customFormat="1" x14ac:dyDescent="0.25">
      <c r="A251" s="259">
        <v>372</v>
      </c>
      <c r="B251" s="323" t="s">
        <v>1119</v>
      </c>
      <c r="C251" s="259"/>
      <c r="D251" s="259"/>
      <c r="E251" s="259" t="s">
        <v>928</v>
      </c>
      <c r="F251" s="323"/>
      <c r="G251" s="324">
        <v>67200</v>
      </c>
      <c r="H251" s="325">
        <v>0</v>
      </c>
      <c r="I251" s="324">
        <f t="shared" si="0"/>
        <v>67200</v>
      </c>
      <c r="J251" s="259"/>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row>
    <row r="252" spans="1:50" s="394" customFormat="1" ht="30" x14ac:dyDescent="0.25">
      <c r="A252" s="259">
        <v>373</v>
      </c>
      <c r="B252" s="323" t="s">
        <v>1120</v>
      </c>
      <c r="C252" s="259"/>
      <c r="D252" s="259"/>
      <c r="E252" s="259" t="s">
        <v>928</v>
      </c>
      <c r="F252" s="323"/>
      <c r="G252" s="324">
        <v>68028.5</v>
      </c>
      <c r="H252" s="325">
        <v>0</v>
      </c>
      <c r="I252" s="324">
        <f t="shared" si="0"/>
        <v>68028.5</v>
      </c>
      <c r="J252" s="259"/>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row>
    <row r="253" spans="1:50" s="394" customFormat="1" ht="30" x14ac:dyDescent="0.25">
      <c r="A253" s="259">
        <v>374</v>
      </c>
      <c r="B253" s="323" t="s">
        <v>1120</v>
      </c>
      <c r="C253" s="259"/>
      <c r="D253" s="259"/>
      <c r="E253" s="259" t="s">
        <v>928</v>
      </c>
      <c r="F253" s="323"/>
      <c r="G253" s="324">
        <v>69634.5</v>
      </c>
      <c r="H253" s="325">
        <v>0</v>
      </c>
      <c r="I253" s="324">
        <f t="shared" si="0"/>
        <v>69634.5</v>
      </c>
      <c r="J253" s="259"/>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row>
    <row r="254" spans="1:50" s="394" customFormat="1" ht="30" x14ac:dyDescent="0.25">
      <c r="A254" s="259">
        <v>375</v>
      </c>
      <c r="B254" s="323" t="s">
        <v>1121</v>
      </c>
      <c r="C254" s="259"/>
      <c r="D254" s="259"/>
      <c r="E254" s="259" t="s">
        <v>928</v>
      </c>
      <c r="F254" s="323"/>
      <c r="G254" s="324">
        <v>69999.399999999994</v>
      </c>
      <c r="H254" s="325">
        <v>0</v>
      </c>
      <c r="I254" s="324">
        <f t="shared" si="0"/>
        <v>69999.399999999994</v>
      </c>
      <c r="J254" s="259"/>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row>
    <row r="255" spans="1:50" s="660" customFormat="1" ht="30" x14ac:dyDescent="0.25">
      <c r="A255" s="259">
        <v>376</v>
      </c>
      <c r="B255" s="323" t="s">
        <v>1122</v>
      </c>
      <c r="C255" s="259"/>
      <c r="D255" s="259"/>
      <c r="E255" s="259" t="s">
        <v>928</v>
      </c>
      <c r="F255" s="323"/>
      <c r="G255" s="324">
        <v>72660</v>
      </c>
      <c r="H255" s="325">
        <v>0</v>
      </c>
      <c r="I255" s="324">
        <f t="shared" si="0"/>
        <v>72660</v>
      </c>
      <c r="J255" s="259"/>
      <c r="K255" s="661"/>
      <c r="L255" s="661"/>
      <c r="M255" s="661"/>
      <c r="N255" s="661"/>
      <c r="O255" s="661"/>
      <c r="P255" s="661"/>
      <c r="Q255" s="661"/>
      <c r="R255" s="661"/>
      <c r="S255" s="661"/>
      <c r="T255" s="661"/>
      <c r="U255" s="661"/>
      <c r="V255" s="661"/>
      <c r="W255" s="661"/>
      <c r="X255" s="661"/>
      <c r="Y255" s="661"/>
      <c r="Z255" s="661"/>
      <c r="AA255" s="661"/>
      <c r="AB255" s="661"/>
      <c r="AC255" s="661"/>
      <c r="AD255" s="661"/>
      <c r="AE255" s="661"/>
      <c r="AF255" s="661"/>
      <c r="AG255" s="661"/>
      <c r="AH255" s="661"/>
      <c r="AI255" s="661"/>
      <c r="AJ255" s="661"/>
      <c r="AK255" s="661"/>
      <c r="AL255" s="661"/>
      <c r="AM255" s="661"/>
      <c r="AN255" s="661"/>
      <c r="AO255" s="661"/>
      <c r="AP255" s="661"/>
      <c r="AQ255" s="661"/>
      <c r="AR255" s="661"/>
      <c r="AS255" s="661"/>
      <c r="AT255" s="661"/>
      <c r="AU255" s="661"/>
      <c r="AV255" s="661"/>
      <c r="AW255" s="661"/>
      <c r="AX255" s="661"/>
    </row>
    <row r="256" spans="1:50" s="394" customFormat="1" ht="30" x14ac:dyDescent="0.25">
      <c r="A256" s="259">
        <v>377</v>
      </c>
      <c r="B256" s="323" t="s">
        <v>1122</v>
      </c>
      <c r="C256" s="259"/>
      <c r="D256" s="259"/>
      <c r="E256" s="259" t="s">
        <v>928</v>
      </c>
      <c r="F256" s="323"/>
      <c r="G256" s="324">
        <v>74003.5</v>
      </c>
      <c r="H256" s="325">
        <v>0</v>
      </c>
      <c r="I256" s="324">
        <f t="shared" si="0"/>
        <v>74003.5</v>
      </c>
      <c r="J256" s="259"/>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row>
    <row r="257" spans="1:50" x14ac:dyDescent="0.25">
      <c r="A257" s="259">
        <v>378</v>
      </c>
      <c r="B257" s="323" t="s">
        <v>1117</v>
      </c>
      <c r="E257" s="259" t="s">
        <v>928</v>
      </c>
      <c r="G257" s="324">
        <v>81930</v>
      </c>
      <c r="H257" s="325">
        <v>0</v>
      </c>
      <c r="I257" s="324">
        <f t="shared" si="0"/>
        <v>81930</v>
      </c>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row>
    <row r="258" spans="1:50" s="394" customFormat="1" ht="30" x14ac:dyDescent="0.25">
      <c r="A258" s="259">
        <v>379</v>
      </c>
      <c r="B258" s="323" t="s">
        <v>1123</v>
      </c>
      <c r="C258" s="259"/>
      <c r="D258" s="259"/>
      <c r="E258" s="259" t="s">
        <v>928</v>
      </c>
      <c r="F258" s="323"/>
      <c r="G258" s="324">
        <v>85000</v>
      </c>
      <c r="H258" s="325">
        <v>0</v>
      </c>
      <c r="I258" s="324">
        <f t="shared" si="0"/>
        <v>85000</v>
      </c>
      <c r="J258" s="259"/>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row>
    <row r="259" spans="1:50" x14ac:dyDescent="0.25">
      <c r="A259" s="259">
        <v>380</v>
      </c>
      <c r="B259" s="323" t="s">
        <v>1124</v>
      </c>
      <c r="E259" s="259" t="s">
        <v>928</v>
      </c>
      <c r="G259" s="324">
        <v>91000</v>
      </c>
      <c r="H259" s="325">
        <v>0</v>
      </c>
      <c r="I259" s="324">
        <f t="shared" si="0"/>
        <v>91000</v>
      </c>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row>
    <row r="260" spans="1:50" x14ac:dyDescent="0.25">
      <c r="A260" s="259">
        <v>381</v>
      </c>
      <c r="B260" s="323" t="s">
        <v>1116</v>
      </c>
      <c r="E260" s="259" t="s">
        <v>928</v>
      </c>
      <c r="G260" s="324">
        <v>92600</v>
      </c>
      <c r="H260" s="325">
        <v>0</v>
      </c>
      <c r="I260" s="324">
        <f t="shared" si="0"/>
        <v>92600</v>
      </c>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row>
    <row r="261" spans="1:50" s="394" customFormat="1" ht="30" x14ac:dyDescent="0.25">
      <c r="A261" s="259">
        <v>382</v>
      </c>
      <c r="B261" s="323" t="s">
        <v>1113</v>
      </c>
      <c r="C261" s="259"/>
      <c r="D261" s="259"/>
      <c r="E261" s="259" t="s">
        <v>928</v>
      </c>
      <c r="F261" s="323"/>
      <c r="G261" s="324">
        <v>102200</v>
      </c>
      <c r="H261" s="325">
        <v>0</v>
      </c>
      <c r="I261" s="324">
        <f t="shared" si="0"/>
        <v>102200</v>
      </c>
      <c r="J261" s="259"/>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row>
    <row r="262" spans="1:50" s="394" customFormat="1" x14ac:dyDescent="0.25">
      <c r="A262" s="259">
        <v>383</v>
      </c>
      <c r="B262" s="323" t="s">
        <v>1125</v>
      </c>
      <c r="C262" s="259"/>
      <c r="D262" s="259"/>
      <c r="E262" s="259" t="s">
        <v>928</v>
      </c>
      <c r="F262" s="323"/>
      <c r="G262" s="324">
        <v>115467</v>
      </c>
      <c r="H262" s="325">
        <v>0</v>
      </c>
      <c r="I262" s="324">
        <f t="shared" si="0"/>
        <v>115467</v>
      </c>
      <c r="J262" s="259"/>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row>
    <row r="263" spans="1:50" s="394" customFormat="1" ht="30" x14ac:dyDescent="0.25">
      <c r="A263" s="259">
        <v>384</v>
      </c>
      <c r="B263" s="323" t="s">
        <v>1126</v>
      </c>
      <c r="C263" s="259"/>
      <c r="D263" s="259"/>
      <c r="E263" s="259" t="s">
        <v>928</v>
      </c>
      <c r="F263" s="323"/>
      <c r="G263" s="324">
        <v>120000</v>
      </c>
      <c r="H263" s="325">
        <v>0</v>
      </c>
      <c r="I263" s="324">
        <f t="shared" si="0"/>
        <v>120000</v>
      </c>
      <c r="J263" s="259"/>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row>
    <row r="264" spans="1:50" ht="45" x14ac:dyDescent="0.25">
      <c r="A264" s="259">
        <v>385</v>
      </c>
      <c r="B264" s="323" t="s">
        <v>1114</v>
      </c>
      <c r="E264" s="259" t="s">
        <v>928</v>
      </c>
      <c r="G264" s="324">
        <v>123228</v>
      </c>
      <c r="H264" s="325">
        <v>0</v>
      </c>
      <c r="I264" s="324">
        <f t="shared" si="0"/>
        <v>123228</v>
      </c>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row>
    <row r="265" spans="1:50" s="394" customFormat="1" ht="30" x14ac:dyDescent="0.25">
      <c r="A265" s="259">
        <v>386</v>
      </c>
      <c r="B265" s="323" t="s">
        <v>1127</v>
      </c>
      <c r="C265" s="259"/>
      <c r="D265" s="259"/>
      <c r="E265" s="259" t="s">
        <v>928</v>
      </c>
      <c r="F265" s="323"/>
      <c r="G265" s="324">
        <v>125849</v>
      </c>
      <c r="H265" s="325">
        <v>0</v>
      </c>
      <c r="I265" s="324">
        <f t="shared" si="0"/>
        <v>125849</v>
      </c>
      <c r="J265" s="259"/>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row>
    <row r="266" spans="1:50" s="394" customFormat="1" x14ac:dyDescent="0.25">
      <c r="A266" s="259">
        <v>387</v>
      </c>
      <c r="B266" s="323" t="s">
        <v>1128</v>
      </c>
      <c r="C266" s="259"/>
      <c r="D266" s="259"/>
      <c r="E266" s="259" t="s">
        <v>928</v>
      </c>
      <c r="F266" s="323"/>
      <c r="G266" s="324">
        <v>126860</v>
      </c>
      <c r="H266" s="325">
        <v>0</v>
      </c>
      <c r="I266" s="324">
        <f t="shared" si="0"/>
        <v>126860</v>
      </c>
      <c r="J266" s="259"/>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row>
    <row r="267" spans="1:50" s="394" customFormat="1" ht="30" x14ac:dyDescent="0.25">
      <c r="A267" s="259">
        <v>388</v>
      </c>
      <c r="B267" s="323" t="s">
        <v>1129</v>
      </c>
      <c r="C267" s="259"/>
      <c r="D267" s="259"/>
      <c r="E267" s="259" t="s">
        <v>928</v>
      </c>
      <c r="F267" s="323"/>
      <c r="G267" s="324">
        <v>134320</v>
      </c>
      <c r="H267" s="325">
        <v>0</v>
      </c>
      <c r="I267" s="324">
        <f t="shared" si="0"/>
        <v>134320</v>
      </c>
      <c r="J267" s="259"/>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row>
    <row r="268" spans="1:50" s="394" customFormat="1" x14ac:dyDescent="0.25">
      <c r="A268" s="259">
        <v>389</v>
      </c>
      <c r="B268" s="323" t="s">
        <v>1130</v>
      </c>
      <c r="C268" s="259"/>
      <c r="D268" s="259"/>
      <c r="E268" s="259" t="s">
        <v>928</v>
      </c>
      <c r="F268" s="323"/>
      <c r="G268" s="324">
        <v>142750</v>
      </c>
      <c r="H268" s="325">
        <v>0</v>
      </c>
      <c r="I268" s="324">
        <f t="shared" si="0"/>
        <v>142750</v>
      </c>
      <c r="J268" s="259"/>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row>
    <row r="269" spans="1:50" x14ac:dyDescent="0.25">
      <c r="A269" s="259">
        <v>390</v>
      </c>
      <c r="B269" s="323" t="s">
        <v>1131</v>
      </c>
      <c r="E269" s="259" t="s">
        <v>928</v>
      </c>
      <c r="G269" s="324">
        <v>167500</v>
      </c>
      <c r="H269" s="325">
        <v>0</v>
      </c>
      <c r="I269" s="324">
        <f t="shared" si="0"/>
        <v>167500</v>
      </c>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row>
    <row r="270" spans="1:50" ht="30" x14ac:dyDescent="0.25">
      <c r="A270" s="259">
        <v>391</v>
      </c>
      <c r="B270" s="323" t="s">
        <v>1132</v>
      </c>
      <c r="E270" s="259" t="s">
        <v>928</v>
      </c>
      <c r="G270" s="324">
        <v>167650</v>
      </c>
      <c r="H270" s="325">
        <v>0</v>
      </c>
      <c r="I270" s="324">
        <f t="shared" si="0"/>
        <v>167650</v>
      </c>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row>
    <row r="271" spans="1:50" ht="30" x14ac:dyDescent="0.25">
      <c r="A271" s="259">
        <v>392</v>
      </c>
      <c r="B271" s="323" t="s">
        <v>958</v>
      </c>
      <c r="E271" s="259" t="s">
        <v>928</v>
      </c>
      <c r="G271" s="324">
        <v>179200</v>
      </c>
      <c r="H271" s="325">
        <v>0</v>
      </c>
      <c r="I271" s="324">
        <f t="shared" si="0"/>
        <v>179200</v>
      </c>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row>
    <row r="272" spans="1:50" s="394" customFormat="1" ht="45" x14ac:dyDescent="0.25">
      <c r="A272" s="259">
        <v>393</v>
      </c>
      <c r="B272" s="323" t="s">
        <v>1114</v>
      </c>
      <c r="C272" s="259"/>
      <c r="D272" s="259"/>
      <c r="E272" s="259" t="s">
        <v>928</v>
      </c>
      <c r="F272" s="323"/>
      <c r="G272" s="324">
        <v>192995</v>
      </c>
      <c r="H272" s="325">
        <v>0</v>
      </c>
      <c r="I272" s="324">
        <f t="shared" si="0"/>
        <v>192995</v>
      </c>
      <c r="J272" s="259"/>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row>
    <row r="273" spans="1:50" s="394" customFormat="1" x14ac:dyDescent="0.25">
      <c r="A273" s="259">
        <v>394</v>
      </c>
      <c r="B273" s="323" t="s">
        <v>1116</v>
      </c>
      <c r="C273" s="259"/>
      <c r="D273" s="259"/>
      <c r="E273" s="259" t="s">
        <v>928</v>
      </c>
      <c r="F273" s="323"/>
      <c r="G273" s="324">
        <v>210000</v>
      </c>
      <c r="H273" s="325">
        <v>0</v>
      </c>
      <c r="I273" s="324">
        <f t="shared" si="0"/>
        <v>210000</v>
      </c>
      <c r="J273" s="259"/>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row>
    <row r="274" spans="1:50" s="394" customFormat="1" ht="30" x14ac:dyDescent="0.25">
      <c r="A274" s="259">
        <v>395</v>
      </c>
      <c r="B274" s="323" t="s">
        <v>958</v>
      </c>
      <c r="C274" s="259"/>
      <c r="D274" s="259"/>
      <c r="E274" s="259" t="s">
        <v>928</v>
      </c>
      <c r="F274" s="323"/>
      <c r="G274" s="324">
        <v>220600</v>
      </c>
      <c r="H274" s="325">
        <v>0</v>
      </c>
      <c r="I274" s="324">
        <f t="shared" si="0"/>
        <v>220600</v>
      </c>
      <c r="J274" s="259"/>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row>
    <row r="275" spans="1:50" x14ac:dyDescent="0.25">
      <c r="A275" s="259">
        <v>396</v>
      </c>
      <c r="B275" s="323" t="s">
        <v>1133</v>
      </c>
      <c r="E275" s="259" t="s">
        <v>928</v>
      </c>
      <c r="G275" s="324">
        <v>232500</v>
      </c>
      <c r="H275" s="325">
        <v>0</v>
      </c>
      <c r="I275" s="324">
        <f t="shared" si="0"/>
        <v>232500</v>
      </c>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row>
    <row r="276" spans="1:50" ht="30" x14ac:dyDescent="0.25">
      <c r="A276" s="259">
        <v>397</v>
      </c>
      <c r="B276" s="323" t="s">
        <v>958</v>
      </c>
      <c r="E276" s="259" t="s">
        <v>928</v>
      </c>
      <c r="G276" s="324">
        <v>245000</v>
      </c>
      <c r="H276" s="325">
        <v>0</v>
      </c>
      <c r="I276" s="324">
        <f t="shared" si="0"/>
        <v>245000</v>
      </c>
      <c r="K276" s="657"/>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row>
    <row r="277" spans="1:50" s="394" customFormat="1" x14ac:dyDescent="0.25">
      <c r="A277" s="259">
        <v>398</v>
      </c>
      <c r="B277" s="323" t="s">
        <v>1134</v>
      </c>
      <c r="C277" s="259"/>
      <c r="D277" s="259"/>
      <c r="E277" s="259" t="s">
        <v>928</v>
      </c>
      <c r="F277" s="323"/>
      <c r="G277" s="324">
        <v>311900</v>
      </c>
      <c r="H277" s="325">
        <v>0</v>
      </c>
      <c r="I277" s="324">
        <f t="shared" si="0"/>
        <v>311900</v>
      </c>
      <c r="J277" s="259"/>
      <c r="K277" s="657"/>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row>
    <row r="278" spans="1:50" s="655" customFormat="1" x14ac:dyDescent="0.25">
      <c r="A278" s="259">
        <v>399</v>
      </c>
      <c r="B278" s="323" t="s">
        <v>1135</v>
      </c>
      <c r="C278" s="259"/>
      <c r="D278" s="259"/>
      <c r="E278" s="259" t="s">
        <v>928</v>
      </c>
      <c r="F278" s="323"/>
      <c r="G278" s="324">
        <v>342560</v>
      </c>
      <c r="H278" s="325">
        <v>0</v>
      </c>
      <c r="I278" s="324">
        <f t="shared" si="0"/>
        <v>342560</v>
      </c>
      <c r="J278" s="259"/>
      <c r="K278" s="657"/>
      <c r="L278" s="656"/>
      <c r="M278" s="656"/>
      <c r="N278" s="656"/>
      <c r="O278" s="656"/>
      <c r="P278" s="656"/>
      <c r="Q278" s="656"/>
      <c r="R278" s="656"/>
      <c r="S278" s="656"/>
      <c r="T278" s="656"/>
      <c r="U278" s="656"/>
      <c r="V278" s="656"/>
      <c r="W278" s="656"/>
      <c r="X278" s="656"/>
      <c r="Y278" s="656"/>
      <c r="Z278" s="656"/>
      <c r="AA278" s="656"/>
      <c r="AB278" s="656"/>
      <c r="AC278" s="656"/>
      <c r="AD278" s="656"/>
      <c r="AE278" s="656"/>
      <c r="AF278" s="656"/>
      <c r="AG278" s="656"/>
      <c r="AH278" s="656"/>
      <c r="AI278" s="656"/>
      <c r="AJ278" s="656"/>
      <c r="AK278" s="656"/>
      <c r="AL278" s="656"/>
      <c r="AM278" s="656"/>
      <c r="AN278" s="656"/>
      <c r="AO278" s="656"/>
      <c r="AP278" s="656"/>
      <c r="AQ278" s="656"/>
      <c r="AR278" s="656"/>
      <c r="AS278" s="656"/>
      <c r="AT278" s="656"/>
      <c r="AU278" s="656"/>
      <c r="AV278" s="656"/>
      <c r="AW278" s="656"/>
      <c r="AX278" s="656"/>
    </row>
    <row r="279" spans="1:50" s="394" customFormat="1" ht="30" x14ac:dyDescent="0.25">
      <c r="A279" s="259">
        <v>400</v>
      </c>
      <c r="B279" s="323" t="s">
        <v>1136</v>
      </c>
      <c r="C279" s="259"/>
      <c r="D279" s="259"/>
      <c r="E279" s="259" t="s">
        <v>928</v>
      </c>
      <c r="F279" s="323"/>
      <c r="G279" s="324">
        <v>372500</v>
      </c>
      <c r="H279" s="325">
        <v>0</v>
      </c>
      <c r="I279" s="324">
        <f t="shared" si="0"/>
        <v>372500</v>
      </c>
      <c r="J279" s="259"/>
      <c r="K279" s="657"/>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row>
    <row r="280" spans="1:50" x14ac:dyDescent="0.25">
      <c r="A280" s="259">
        <v>401</v>
      </c>
      <c r="B280" s="323" t="s">
        <v>1137</v>
      </c>
      <c r="E280" s="259" t="s">
        <v>928</v>
      </c>
      <c r="G280" s="324">
        <v>390000</v>
      </c>
      <c r="H280" s="325">
        <v>0</v>
      </c>
      <c r="I280" s="324">
        <f t="shared" si="0"/>
        <v>390000</v>
      </c>
      <c r="K280" s="657"/>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row>
    <row r="281" spans="1:50" s="660" customFormat="1" x14ac:dyDescent="0.25">
      <c r="A281" s="259">
        <v>402</v>
      </c>
      <c r="B281" s="323" t="s">
        <v>1138</v>
      </c>
      <c r="C281" s="259"/>
      <c r="D281" s="259"/>
      <c r="E281" s="259" t="s">
        <v>928</v>
      </c>
      <c r="F281" s="323"/>
      <c r="G281" s="324">
        <v>700000</v>
      </c>
      <c r="H281" s="325">
        <v>0</v>
      </c>
      <c r="I281" s="324">
        <f t="shared" si="0"/>
        <v>700000</v>
      </c>
      <c r="J281" s="259"/>
      <c r="K281" s="657"/>
      <c r="L281" s="661"/>
      <c r="M281" s="661"/>
      <c r="N281" s="661"/>
      <c r="O281" s="661"/>
      <c r="P281" s="661"/>
      <c r="Q281" s="661"/>
      <c r="R281" s="661"/>
      <c r="S281" s="661"/>
      <c r="T281" s="661"/>
      <c r="U281" s="661"/>
      <c r="V281" s="661"/>
      <c r="W281" s="661"/>
      <c r="X281" s="661"/>
      <c r="Y281" s="661"/>
      <c r="Z281" s="661"/>
      <c r="AA281" s="661"/>
      <c r="AB281" s="661"/>
      <c r="AC281" s="661"/>
      <c r="AD281" s="661"/>
      <c r="AE281" s="661"/>
      <c r="AF281" s="661"/>
      <c r="AG281" s="661"/>
      <c r="AH281" s="661"/>
      <c r="AI281" s="661"/>
      <c r="AJ281" s="661"/>
      <c r="AK281" s="661"/>
      <c r="AL281" s="661"/>
      <c r="AM281" s="661"/>
      <c r="AN281" s="661"/>
      <c r="AO281" s="661"/>
      <c r="AP281" s="661"/>
      <c r="AQ281" s="661"/>
      <c r="AR281" s="661"/>
      <c r="AS281" s="661"/>
      <c r="AT281" s="661"/>
      <c r="AU281" s="661"/>
      <c r="AV281" s="661"/>
      <c r="AW281" s="661"/>
      <c r="AX281" s="661"/>
    </row>
    <row r="282" spans="1:50" s="660" customFormat="1" ht="17.25" x14ac:dyDescent="0.4">
      <c r="A282" s="259"/>
      <c r="B282" s="382" t="s">
        <v>1111</v>
      </c>
      <c r="C282" s="382"/>
      <c r="D282" s="259"/>
      <c r="E282" s="259"/>
      <c r="F282" s="331"/>
      <c r="G282" s="333">
        <f>SUM(G237:G281)</f>
        <v>6021896.9000000004</v>
      </c>
      <c r="H282" s="332">
        <f>SUM(H237:H281)</f>
        <v>0</v>
      </c>
      <c r="I282" s="333">
        <f>SUM(I237:I281)</f>
        <v>6021896.9000000004</v>
      </c>
      <c r="J282" s="259"/>
      <c r="K282" s="657"/>
      <c r="L282" s="661"/>
      <c r="M282" s="661"/>
      <c r="N282" s="661"/>
      <c r="O282" s="661"/>
      <c r="P282" s="661"/>
      <c r="Q282" s="661"/>
      <c r="R282" s="661"/>
      <c r="S282" s="661"/>
      <c r="T282" s="661"/>
      <c r="U282" s="661"/>
      <c r="V282" s="661"/>
      <c r="W282" s="661"/>
      <c r="X282" s="661"/>
      <c r="Y282" s="661"/>
      <c r="Z282" s="661"/>
      <c r="AA282" s="661"/>
      <c r="AB282" s="661"/>
      <c r="AC282" s="661"/>
      <c r="AD282" s="661"/>
      <c r="AE282" s="661"/>
      <c r="AF282" s="661"/>
      <c r="AG282" s="661"/>
      <c r="AH282" s="661"/>
      <c r="AI282" s="661"/>
      <c r="AJ282" s="661"/>
      <c r="AK282" s="661"/>
      <c r="AL282" s="661"/>
      <c r="AM282" s="661"/>
      <c r="AN282" s="661"/>
      <c r="AO282" s="661"/>
      <c r="AP282" s="661"/>
      <c r="AQ282" s="661"/>
      <c r="AR282" s="661"/>
      <c r="AS282" s="661"/>
      <c r="AT282" s="661"/>
      <c r="AU282" s="661"/>
      <c r="AV282" s="661"/>
      <c r="AW282" s="661"/>
      <c r="AX282" s="661"/>
    </row>
    <row r="283" spans="1:50" x14ac:dyDescent="0.25">
      <c r="B283" s="259" t="s">
        <v>1139</v>
      </c>
      <c r="F283" s="331"/>
      <c r="G283" s="324"/>
      <c r="I283" s="324">
        <f t="shared" ref="I283:I288" si="1">G283-H283</f>
        <v>0</v>
      </c>
      <c r="K283" s="657"/>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row>
    <row r="284" spans="1:50" s="394" customFormat="1" x14ac:dyDescent="0.25">
      <c r="A284" s="259">
        <v>403</v>
      </c>
      <c r="B284" s="259" t="s">
        <v>1140</v>
      </c>
      <c r="C284" s="259"/>
      <c r="D284" s="259"/>
      <c r="E284" s="259" t="s">
        <v>928</v>
      </c>
      <c r="F284" s="323"/>
      <c r="G284" s="324">
        <v>7500</v>
      </c>
      <c r="H284" s="325">
        <v>0</v>
      </c>
      <c r="I284" s="324">
        <f t="shared" si="1"/>
        <v>7500</v>
      </c>
      <c r="J284" s="259"/>
      <c r="K284" s="657"/>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row>
    <row r="285" spans="1:50" s="394" customFormat="1" x14ac:dyDescent="0.25">
      <c r="A285" s="259">
        <v>404</v>
      </c>
      <c r="B285" s="259" t="s">
        <v>1140</v>
      </c>
      <c r="C285" s="259"/>
      <c r="D285" s="259"/>
      <c r="E285" s="259" t="s">
        <v>928</v>
      </c>
      <c r="F285" s="323"/>
      <c r="G285" s="324">
        <v>24000</v>
      </c>
      <c r="H285" s="325">
        <v>0</v>
      </c>
      <c r="I285" s="324">
        <f t="shared" si="1"/>
        <v>24000</v>
      </c>
      <c r="J285" s="321"/>
      <c r="K285" s="657"/>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row>
    <row r="286" spans="1:50" s="394" customFormat="1" x14ac:dyDescent="0.25">
      <c r="A286" s="259">
        <v>405</v>
      </c>
      <c r="B286" s="259" t="s">
        <v>1141</v>
      </c>
      <c r="C286" s="259"/>
      <c r="D286" s="259"/>
      <c r="E286" s="259" t="s">
        <v>928</v>
      </c>
      <c r="F286" s="323"/>
      <c r="G286" s="324">
        <v>28900</v>
      </c>
      <c r="H286" s="325">
        <v>0</v>
      </c>
      <c r="I286" s="324">
        <f t="shared" si="1"/>
        <v>28900</v>
      </c>
      <c r="J286" s="259"/>
      <c r="K286" s="657"/>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row>
    <row r="287" spans="1:50" s="394" customFormat="1" x14ac:dyDescent="0.25">
      <c r="A287" s="259">
        <v>406</v>
      </c>
      <c r="B287" s="259" t="s">
        <v>1140</v>
      </c>
      <c r="C287" s="259"/>
      <c r="D287" s="259"/>
      <c r="E287" s="259" t="s">
        <v>928</v>
      </c>
      <c r="F287" s="323"/>
      <c r="G287" s="324">
        <v>31900</v>
      </c>
      <c r="H287" s="325">
        <v>0</v>
      </c>
      <c r="I287" s="324">
        <f t="shared" si="1"/>
        <v>31900</v>
      </c>
      <c r="J287" s="259"/>
      <c r="K287" s="657"/>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row>
    <row r="288" spans="1:50" s="394" customFormat="1" x14ac:dyDescent="0.25">
      <c r="A288" s="259">
        <v>407</v>
      </c>
      <c r="B288" s="259" t="s">
        <v>1141</v>
      </c>
      <c r="C288" s="259"/>
      <c r="D288" s="259"/>
      <c r="E288" s="259" t="s">
        <v>928</v>
      </c>
      <c r="F288" s="323"/>
      <c r="G288" s="324">
        <v>129400</v>
      </c>
      <c r="H288" s="325">
        <v>0</v>
      </c>
      <c r="I288" s="324">
        <f t="shared" si="1"/>
        <v>129400</v>
      </c>
      <c r="J288" s="259"/>
      <c r="K288" s="657"/>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row>
    <row r="289" spans="1:50" ht="17.25" x14ac:dyDescent="0.4">
      <c r="B289" s="382" t="s">
        <v>1111</v>
      </c>
      <c r="C289" s="382"/>
      <c r="F289" s="331"/>
      <c r="G289" s="333">
        <f>SUM(G284:G288)</f>
        <v>221700</v>
      </c>
      <c r="H289" s="332">
        <f>SUM(H284:H288)</f>
        <v>0</v>
      </c>
      <c r="I289" s="333">
        <f>SUM(I284:I288)</f>
        <v>221700</v>
      </c>
      <c r="K289" s="657"/>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row>
    <row r="290" spans="1:50" x14ac:dyDescent="0.25">
      <c r="B290" s="382" t="s">
        <v>1142</v>
      </c>
      <c r="F290" s="331"/>
      <c r="G290" s="324"/>
      <c r="I290" s="324">
        <f t="shared" ref="I290:I333" si="2">G290-H290</f>
        <v>0</v>
      </c>
      <c r="K290" s="657"/>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row>
    <row r="291" spans="1:50" x14ac:dyDescent="0.25">
      <c r="A291" s="259">
        <v>408</v>
      </c>
      <c r="B291" s="259" t="s">
        <v>1143</v>
      </c>
      <c r="E291" s="259" t="s">
        <v>928</v>
      </c>
      <c r="G291" s="324">
        <v>3750</v>
      </c>
      <c r="H291" s="325">
        <v>0</v>
      </c>
      <c r="I291" s="324">
        <f t="shared" si="2"/>
        <v>3750</v>
      </c>
      <c r="K291" s="657"/>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row>
    <row r="292" spans="1:50" x14ac:dyDescent="0.25">
      <c r="A292" s="259">
        <v>409</v>
      </c>
      <c r="B292" s="259" t="s">
        <v>1144</v>
      </c>
      <c r="E292" s="259" t="s">
        <v>928</v>
      </c>
      <c r="G292" s="324">
        <v>25700</v>
      </c>
      <c r="H292" s="325">
        <v>0</v>
      </c>
      <c r="I292" s="324">
        <f t="shared" si="2"/>
        <v>25700</v>
      </c>
      <c r="J292" s="321"/>
      <c r="K292" s="657"/>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row>
    <row r="293" spans="1:50" x14ac:dyDescent="0.25">
      <c r="A293" s="259">
        <v>410</v>
      </c>
      <c r="B293" s="259" t="s">
        <v>1145</v>
      </c>
      <c r="E293" s="259" t="s">
        <v>928</v>
      </c>
      <c r="G293" s="324">
        <v>54316</v>
      </c>
      <c r="H293" s="325">
        <v>0</v>
      </c>
      <c r="I293" s="324">
        <f t="shared" si="2"/>
        <v>54316</v>
      </c>
      <c r="K293" s="657"/>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row>
    <row r="294" spans="1:50" s="394" customFormat="1" x14ac:dyDescent="0.25">
      <c r="A294" s="259">
        <v>411</v>
      </c>
      <c r="B294" s="259" t="s">
        <v>1146</v>
      </c>
      <c r="C294" s="259"/>
      <c r="D294" s="259"/>
      <c r="E294" s="259" t="s">
        <v>928</v>
      </c>
      <c r="F294" s="323"/>
      <c r="G294" s="324">
        <v>57610</v>
      </c>
      <c r="H294" s="325">
        <v>0</v>
      </c>
      <c r="I294" s="324">
        <f t="shared" si="2"/>
        <v>57610</v>
      </c>
      <c r="J294" s="259"/>
      <c r="K294" s="657"/>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row>
    <row r="295" spans="1:50" s="394" customFormat="1" x14ac:dyDescent="0.25">
      <c r="A295" s="259">
        <v>412</v>
      </c>
      <c r="B295" s="259" t="s">
        <v>1143</v>
      </c>
      <c r="C295" s="259"/>
      <c r="D295" s="259"/>
      <c r="E295" s="259" t="s">
        <v>928</v>
      </c>
      <c r="F295" s="323"/>
      <c r="G295" s="324">
        <v>59020</v>
      </c>
      <c r="H295" s="325">
        <v>0</v>
      </c>
      <c r="I295" s="324">
        <f t="shared" si="2"/>
        <v>59020</v>
      </c>
      <c r="J295" s="259"/>
      <c r="K295" s="657"/>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row>
    <row r="296" spans="1:50" x14ac:dyDescent="0.25">
      <c r="A296" s="259">
        <v>413</v>
      </c>
      <c r="B296" s="259" t="s">
        <v>1147</v>
      </c>
      <c r="E296" s="259" t="s">
        <v>928</v>
      </c>
      <c r="G296" s="324">
        <v>74173</v>
      </c>
      <c r="H296" s="325">
        <v>0</v>
      </c>
      <c r="I296" s="324">
        <f t="shared" si="2"/>
        <v>74173</v>
      </c>
      <c r="K296" s="657"/>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row>
    <row r="297" spans="1:50" s="394" customFormat="1" x14ac:dyDescent="0.25">
      <c r="A297" s="259">
        <v>414</v>
      </c>
      <c r="B297" s="259" t="s">
        <v>1148</v>
      </c>
      <c r="C297" s="259"/>
      <c r="D297" s="259"/>
      <c r="E297" s="259" t="s">
        <v>928</v>
      </c>
      <c r="F297" s="323"/>
      <c r="G297" s="324">
        <v>75680</v>
      </c>
      <c r="H297" s="325">
        <v>0</v>
      </c>
      <c r="I297" s="324">
        <f t="shared" si="2"/>
        <v>75680</v>
      </c>
      <c r="J297" s="259"/>
      <c r="K297" s="657"/>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row>
    <row r="298" spans="1:50" x14ac:dyDescent="0.25">
      <c r="A298" s="259">
        <v>415</v>
      </c>
      <c r="B298" s="259" t="s">
        <v>1149</v>
      </c>
      <c r="E298" s="259" t="s">
        <v>928</v>
      </c>
      <c r="G298" s="324">
        <v>80736</v>
      </c>
      <c r="H298" s="325">
        <v>0</v>
      </c>
      <c r="I298" s="324">
        <f t="shared" si="2"/>
        <v>80736</v>
      </c>
      <c r="K298" s="657"/>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row>
    <row r="299" spans="1:50" x14ac:dyDescent="0.25">
      <c r="A299" s="259">
        <v>416</v>
      </c>
      <c r="B299" s="259" t="s">
        <v>1149</v>
      </c>
      <c r="E299" s="259" t="s">
        <v>928</v>
      </c>
      <c r="G299" s="324">
        <v>108600</v>
      </c>
      <c r="H299" s="325">
        <v>0</v>
      </c>
      <c r="I299" s="324">
        <f t="shared" si="2"/>
        <v>108600</v>
      </c>
      <c r="K299" s="657"/>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row>
    <row r="300" spans="1:50" s="394" customFormat="1" x14ac:dyDescent="0.25">
      <c r="A300" s="259">
        <v>417</v>
      </c>
      <c r="B300" s="259" t="s">
        <v>1150</v>
      </c>
      <c r="C300" s="259"/>
      <c r="D300" s="259"/>
      <c r="E300" s="259" t="s">
        <v>928</v>
      </c>
      <c r="F300" s="323"/>
      <c r="G300" s="324">
        <v>122300</v>
      </c>
      <c r="H300" s="325">
        <v>0</v>
      </c>
      <c r="I300" s="324">
        <f t="shared" si="2"/>
        <v>122300</v>
      </c>
      <c r="J300" s="259"/>
      <c r="K300" s="657"/>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row>
    <row r="301" spans="1:50" s="394" customFormat="1" x14ac:dyDescent="0.25">
      <c r="A301" s="259">
        <v>418</v>
      </c>
      <c r="B301" s="259" t="s">
        <v>1149</v>
      </c>
      <c r="C301" s="259"/>
      <c r="D301" s="259"/>
      <c r="E301" s="259" t="s">
        <v>928</v>
      </c>
      <c r="F301" s="323"/>
      <c r="G301" s="324">
        <v>123809</v>
      </c>
      <c r="H301" s="325">
        <v>0</v>
      </c>
      <c r="I301" s="324">
        <f t="shared" si="2"/>
        <v>123809</v>
      </c>
      <c r="J301" s="259"/>
      <c r="K301" s="657"/>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row>
    <row r="302" spans="1:50" s="394" customFormat="1" x14ac:dyDescent="0.25">
      <c r="A302" s="259">
        <v>419</v>
      </c>
      <c r="B302" s="259" t="s">
        <v>1148</v>
      </c>
      <c r="C302" s="259"/>
      <c r="D302" s="259"/>
      <c r="E302" s="259" t="s">
        <v>928</v>
      </c>
      <c r="F302" s="323"/>
      <c r="G302" s="324">
        <v>129180</v>
      </c>
      <c r="H302" s="325">
        <v>0</v>
      </c>
      <c r="I302" s="324">
        <f t="shared" si="2"/>
        <v>129180</v>
      </c>
      <c r="J302" s="259"/>
      <c r="K302" s="657"/>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row>
    <row r="303" spans="1:50" s="655" customFormat="1" x14ac:dyDescent="0.25">
      <c r="A303" s="259">
        <v>420</v>
      </c>
      <c r="B303" s="259" t="s">
        <v>1151</v>
      </c>
      <c r="C303" s="259"/>
      <c r="D303" s="259"/>
      <c r="E303" s="259" t="s">
        <v>928</v>
      </c>
      <c r="F303" s="323"/>
      <c r="G303" s="324">
        <v>141400</v>
      </c>
      <c r="H303" s="325">
        <v>0</v>
      </c>
      <c r="I303" s="324">
        <f t="shared" si="2"/>
        <v>141400</v>
      </c>
      <c r="J303" s="259"/>
      <c r="K303" s="657"/>
      <c r="L303" s="656"/>
      <c r="M303" s="656"/>
      <c r="N303" s="656"/>
      <c r="O303" s="656"/>
      <c r="P303" s="656"/>
      <c r="Q303" s="656"/>
      <c r="R303" s="656"/>
      <c r="S303" s="656"/>
      <c r="T303" s="656"/>
      <c r="U303" s="656"/>
      <c r="V303" s="656"/>
      <c r="W303" s="656"/>
      <c r="X303" s="656"/>
      <c r="Y303" s="656"/>
      <c r="Z303" s="656"/>
      <c r="AA303" s="656"/>
      <c r="AB303" s="656"/>
      <c r="AC303" s="656"/>
      <c r="AD303" s="656"/>
      <c r="AE303" s="656"/>
      <c r="AF303" s="656"/>
      <c r="AG303" s="656"/>
      <c r="AH303" s="656"/>
      <c r="AI303" s="656"/>
      <c r="AJ303" s="656"/>
      <c r="AK303" s="656"/>
      <c r="AL303" s="656"/>
      <c r="AM303" s="656"/>
      <c r="AN303" s="656"/>
      <c r="AO303" s="656"/>
      <c r="AP303" s="656"/>
      <c r="AQ303" s="656"/>
      <c r="AR303" s="656"/>
      <c r="AS303" s="656"/>
      <c r="AT303" s="656"/>
      <c r="AU303" s="656"/>
      <c r="AV303" s="656"/>
      <c r="AW303" s="656"/>
      <c r="AX303" s="656"/>
    </row>
    <row r="304" spans="1:50" s="394" customFormat="1" x14ac:dyDescent="0.25">
      <c r="A304" s="259">
        <v>421</v>
      </c>
      <c r="B304" s="259" t="s">
        <v>1152</v>
      </c>
      <c r="C304" s="259"/>
      <c r="D304" s="259"/>
      <c r="E304" s="259" t="s">
        <v>928</v>
      </c>
      <c r="F304" s="323"/>
      <c r="G304" s="324">
        <v>148275</v>
      </c>
      <c r="H304" s="325">
        <v>0</v>
      </c>
      <c r="I304" s="324">
        <f t="shared" si="2"/>
        <v>148275</v>
      </c>
      <c r="J304" s="259"/>
      <c r="K304" s="657"/>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row>
    <row r="305" spans="1:50" x14ac:dyDescent="0.25">
      <c r="A305" s="259">
        <v>422</v>
      </c>
      <c r="B305" s="259" t="s">
        <v>1117</v>
      </c>
      <c r="E305" s="259" t="s">
        <v>928</v>
      </c>
      <c r="G305" s="324">
        <v>150933</v>
      </c>
      <c r="H305" s="325">
        <v>0</v>
      </c>
      <c r="I305" s="324">
        <f t="shared" si="2"/>
        <v>150933</v>
      </c>
      <c r="K305" s="657"/>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row>
    <row r="306" spans="1:50" s="394" customFormat="1" x14ac:dyDescent="0.25">
      <c r="A306" s="259">
        <v>423</v>
      </c>
      <c r="B306" s="259" t="s">
        <v>1153</v>
      </c>
      <c r="C306" s="259"/>
      <c r="D306" s="259"/>
      <c r="E306" s="259" t="s">
        <v>928</v>
      </c>
      <c r="F306" s="323"/>
      <c r="G306" s="324">
        <v>160000</v>
      </c>
      <c r="H306" s="325">
        <v>0</v>
      </c>
      <c r="I306" s="324">
        <f t="shared" si="2"/>
        <v>160000</v>
      </c>
      <c r="J306" s="259"/>
      <c r="K306" s="657"/>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row>
    <row r="307" spans="1:50" s="394" customFormat="1" x14ac:dyDescent="0.25">
      <c r="A307" s="259">
        <v>424</v>
      </c>
      <c r="B307" s="259" t="s">
        <v>1154</v>
      </c>
      <c r="C307" s="259"/>
      <c r="D307" s="259"/>
      <c r="E307" s="259" t="s">
        <v>928</v>
      </c>
      <c r="F307" s="323"/>
      <c r="G307" s="324">
        <v>161500</v>
      </c>
      <c r="H307" s="325">
        <v>0</v>
      </c>
      <c r="I307" s="324">
        <f t="shared" si="2"/>
        <v>161500</v>
      </c>
      <c r="J307" s="259"/>
      <c r="K307" s="657"/>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row>
    <row r="308" spans="1:50" s="394" customFormat="1" x14ac:dyDescent="0.25">
      <c r="A308" s="259">
        <v>425</v>
      </c>
      <c r="B308" s="259" t="s">
        <v>1155</v>
      </c>
      <c r="C308" s="259"/>
      <c r="D308" s="259"/>
      <c r="E308" s="259" t="s">
        <v>928</v>
      </c>
      <c r="F308" s="323"/>
      <c r="G308" s="324">
        <v>165000</v>
      </c>
      <c r="H308" s="325">
        <v>0</v>
      </c>
      <c r="I308" s="324">
        <f t="shared" si="2"/>
        <v>165000</v>
      </c>
      <c r="J308" s="259"/>
      <c r="K308" s="657"/>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row>
    <row r="309" spans="1:50" x14ac:dyDescent="0.25">
      <c r="A309" s="259">
        <v>426</v>
      </c>
      <c r="B309" s="259" t="s">
        <v>1156</v>
      </c>
      <c r="E309" s="259" t="s">
        <v>928</v>
      </c>
      <c r="G309" s="324">
        <v>189750</v>
      </c>
      <c r="H309" s="325">
        <v>0</v>
      </c>
      <c r="I309" s="324">
        <f t="shared" si="2"/>
        <v>189750</v>
      </c>
      <c r="K309" s="657"/>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row>
    <row r="310" spans="1:50" s="394" customFormat="1" x14ac:dyDescent="0.25">
      <c r="A310" s="259">
        <v>427</v>
      </c>
      <c r="B310" s="259" t="s">
        <v>1157</v>
      </c>
      <c r="C310" s="259"/>
      <c r="D310" s="259"/>
      <c r="E310" s="259" t="s">
        <v>928</v>
      </c>
      <c r="F310" s="323"/>
      <c r="G310" s="324">
        <v>204000</v>
      </c>
      <c r="H310" s="325">
        <v>0</v>
      </c>
      <c r="I310" s="324">
        <f t="shared" si="2"/>
        <v>204000</v>
      </c>
      <c r="J310" s="259"/>
      <c r="K310" s="657"/>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row>
    <row r="311" spans="1:50" s="394" customFormat="1" x14ac:dyDescent="0.25">
      <c r="A311" s="259">
        <v>428</v>
      </c>
      <c r="B311" s="259" t="s">
        <v>943</v>
      </c>
      <c r="C311" s="259"/>
      <c r="D311" s="259"/>
      <c r="E311" s="259" t="s">
        <v>928</v>
      </c>
      <c r="F311" s="323"/>
      <c r="G311" s="324">
        <v>206400</v>
      </c>
      <c r="H311" s="325">
        <v>0</v>
      </c>
      <c r="I311" s="324">
        <f t="shared" si="2"/>
        <v>206400</v>
      </c>
      <c r="J311" s="259"/>
      <c r="K311" s="657"/>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row>
    <row r="312" spans="1:50" s="394" customFormat="1" x14ac:dyDescent="0.25">
      <c r="A312" s="259">
        <v>429</v>
      </c>
      <c r="B312" s="259" t="s">
        <v>1153</v>
      </c>
      <c r="C312" s="259"/>
      <c r="D312" s="259"/>
      <c r="E312" s="259" t="s">
        <v>928</v>
      </c>
      <c r="F312" s="323"/>
      <c r="G312" s="324">
        <v>241050</v>
      </c>
      <c r="H312" s="325">
        <v>0</v>
      </c>
      <c r="I312" s="324">
        <f t="shared" si="2"/>
        <v>241050</v>
      </c>
      <c r="J312" s="259"/>
      <c r="K312" s="657"/>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row>
    <row r="313" spans="1:50" s="394" customFormat="1" x14ac:dyDescent="0.25">
      <c r="A313" s="259">
        <v>430</v>
      </c>
      <c r="B313" s="259" t="s">
        <v>943</v>
      </c>
      <c r="C313" s="259"/>
      <c r="D313" s="259"/>
      <c r="E313" s="259" t="s">
        <v>928</v>
      </c>
      <c r="F313" s="323"/>
      <c r="G313" s="324">
        <v>257800</v>
      </c>
      <c r="H313" s="325">
        <v>0</v>
      </c>
      <c r="I313" s="324">
        <f t="shared" si="2"/>
        <v>257800</v>
      </c>
      <c r="J313" s="259"/>
      <c r="K313" s="657"/>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row>
    <row r="314" spans="1:50" x14ac:dyDescent="0.25">
      <c r="A314" s="259">
        <v>431</v>
      </c>
      <c r="B314" s="259" t="s">
        <v>1153</v>
      </c>
      <c r="E314" s="259" t="s">
        <v>928</v>
      </c>
      <c r="G314" s="324">
        <v>258350</v>
      </c>
      <c r="H314" s="325">
        <v>0</v>
      </c>
      <c r="I314" s="324">
        <f t="shared" si="2"/>
        <v>258350</v>
      </c>
      <c r="K314" s="657"/>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row>
    <row r="315" spans="1:50" s="660" customFormat="1" x14ac:dyDescent="0.25">
      <c r="A315" s="259">
        <v>432</v>
      </c>
      <c r="B315" s="259" t="s">
        <v>1158</v>
      </c>
      <c r="C315" s="259"/>
      <c r="D315" s="259"/>
      <c r="E315" s="259" t="s">
        <v>928</v>
      </c>
      <c r="F315" s="323"/>
      <c r="G315" s="324">
        <v>259000</v>
      </c>
      <c r="H315" s="325">
        <v>0</v>
      </c>
      <c r="I315" s="324">
        <f t="shared" si="2"/>
        <v>259000</v>
      </c>
      <c r="J315" s="259"/>
      <c r="K315" s="657"/>
      <c r="L315" s="661"/>
      <c r="M315" s="661"/>
      <c r="N315" s="661"/>
      <c r="O315" s="661"/>
      <c r="P315" s="661"/>
      <c r="Q315" s="661"/>
      <c r="R315" s="661"/>
      <c r="S315" s="661"/>
      <c r="T315" s="661"/>
      <c r="U315" s="661"/>
      <c r="V315" s="661"/>
      <c r="W315" s="661"/>
      <c r="X315" s="661"/>
      <c r="Y315" s="661"/>
      <c r="Z315" s="661"/>
      <c r="AA315" s="661"/>
      <c r="AB315" s="661"/>
      <c r="AC315" s="661"/>
      <c r="AD315" s="661"/>
      <c r="AE315" s="661"/>
      <c r="AF315" s="661"/>
      <c r="AG315" s="661"/>
      <c r="AH315" s="661"/>
      <c r="AI315" s="661"/>
      <c r="AJ315" s="661"/>
      <c r="AK315" s="661"/>
      <c r="AL315" s="661"/>
      <c r="AM315" s="661"/>
      <c r="AN315" s="661"/>
      <c r="AO315" s="661"/>
      <c r="AP315" s="661"/>
      <c r="AQ315" s="661"/>
      <c r="AR315" s="661"/>
      <c r="AS315" s="661"/>
      <c r="AT315" s="661"/>
      <c r="AU315" s="661"/>
      <c r="AV315" s="661"/>
      <c r="AW315" s="661"/>
      <c r="AX315" s="661"/>
    </row>
    <row r="316" spans="1:50" s="394" customFormat="1" x14ac:dyDescent="0.25">
      <c r="A316" s="259">
        <v>433</v>
      </c>
      <c r="B316" s="259" t="s">
        <v>1151</v>
      </c>
      <c r="C316" s="259"/>
      <c r="D316" s="259"/>
      <c r="E316" s="259" t="s">
        <v>928</v>
      </c>
      <c r="F316" s="323"/>
      <c r="G316" s="324">
        <v>287150</v>
      </c>
      <c r="H316" s="325">
        <v>0</v>
      </c>
      <c r="I316" s="324">
        <f t="shared" si="2"/>
        <v>287150</v>
      </c>
      <c r="J316" s="259"/>
      <c r="K316" s="657"/>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row>
    <row r="317" spans="1:50" x14ac:dyDescent="0.25">
      <c r="A317" s="259">
        <v>434</v>
      </c>
      <c r="B317" s="259" t="s">
        <v>1156</v>
      </c>
      <c r="E317" s="259" t="s">
        <v>928</v>
      </c>
      <c r="G317" s="324">
        <v>296500</v>
      </c>
      <c r="H317" s="325">
        <v>0</v>
      </c>
      <c r="I317" s="324">
        <f t="shared" si="2"/>
        <v>296500</v>
      </c>
      <c r="K317" s="65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row>
    <row r="318" spans="1:50" s="394" customFormat="1" x14ac:dyDescent="0.25">
      <c r="A318" s="259">
        <v>435</v>
      </c>
      <c r="B318" s="259" t="s">
        <v>1155</v>
      </c>
      <c r="C318" s="259"/>
      <c r="D318" s="259"/>
      <c r="E318" s="259" t="s">
        <v>928</v>
      </c>
      <c r="F318" s="323"/>
      <c r="G318" s="324">
        <v>300000</v>
      </c>
      <c r="H318" s="325">
        <v>0</v>
      </c>
      <c r="I318" s="324">
        <f t="shared" si="2"/>
        <v>300000</v>
      </c>
      <c r="J318" s="259"/>
      <c r="K318" s="657"/>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row>
    <row r="319" spans="1:50" s="394" customFormat="1" x14ac:dyDescent="0.25">
      <c r="A319" s="259">
        <v>436</v>
      </c>
      <c r="B319" s="259" t="s">
        <v>1159</v>
      </c>
      <c r="C319" s="259"/>
      <c r="D319" s="259"/>
      <c r="E319" s="259" t="s">
        <v>928</v>
      </c>
      <c r="F319" s="323"/>
      <c r="G319" s="324">
        <v>309500</v>
      </c>
      <c r="H319" s="325">
        <v>0</v>
      </c>
      <c r="I319" s="324">
        <f t="shared" si="2"/>
        <v>309500</v>
      </c>
      <c r="J319" s="259"/>
      <c r="K319" s="657"/>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row>
    <row r="320" spans="1:50" s="394" customFormat="1" x14ac:dyDescent="0.25">
      <c r="A320" s="259">
        <v>437</v>
      </c>
      <c r="B320" s="259" t="s">
        <v>1160</v>
      </c>
      <c r="C320" s="259"/>
      <c r="D320" s="259"/>
      <c r="E320" s="259" t="s">
        <v>928</v>
      </c>
      <c r="F320" s="323"/>
      <c r="G320" s="324">
        <v>336900</v>
      </c>
      <c r="H320" s="325">
        <v>0</v>
      </c>
      <c r="I320" s="324">
        <f t="shared" si="2"/>
        <v>336900</v>
      </c>
      <c r="J320" s="259"/>
      <c r="K320" s="657"/>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row>
    <row r="321" spans="1:50" s="394" customFormat="1" x14ac:dyDescent="0.25">
      <c r="A321" s="259">
        <v>438</v>
      </c>
      <c r="B321" s="259" t="s">
        <v>1161</v>
      </c>
      <c r="C321" s="259"/>
      <c r="D321" s="259"/>
      <c r="E321" s="259" t="s">
        <v>928</v>
      </c>
      <c r="F321" s="323"/>
      <c r="G321" s="324">
        <v>354500</v>
      </c>
      <c r="H321" s="325">
        <v>0</v>
      </c>
      <c r="I321" s="324">
        <f t="shared" si="2"/>
        <v>354500</v>
      </c>
      <c r="J321" s="259"/>
      <c r="K321" s="657"/>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row>
    <row r="322" spans="1:50" s="394" customFormat="1" x14ac:dyDescent="0.25">
      <c r="A322" s="259">
        <v>439</v>
      </c>
      <c r="B322" s="259" t="s">
        <v>1162</v>
      </c>
      <c r="C322" s="259"/>
      <c r="D322" s="259"/>
      <c r="E322" s="259" t="s">
        <v>928</v>
      </c>
      <c r="F322" s="323"/>
      <c r="G322" s="324">
        <v>358250</v>
      </c>
      <c r="H322" s="325">
        <v>0</v>
      </c>
      <c r="I322" s="324">
        <f t="shared" si="2"/>
        <v>358250</v>
      </c>
      <c r="J322" s="259"/>
      <c r="K322" s="657"/>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row>
    <row r="323" spans="1:50" s="394" customFormat="1" x14ac:dyDescent="0.25">
      <c r="A323" s="259">
        <v>440</v>
      </c>
      <c r="B323" s="259" t="s">
        <v>1155</v>
      </c>
      <c r="C323" s="259"/>
      <c r="D323" s="259"/>
      <c r="E323" s="259" t="s">
        <v>928</v>
      </c>
      <c r="F323" s="323"/>
      <c r="G323" s="324">
        <v>395000</v>
      </c>
      <c r="H323" s="325">
        <v>0</v>
      </c>
      <c r="I323" s="324">
        <f t="shared" si="2"/>
        <v>395000</v>
      </c>
      <c r="J323" s="259"/>
      <c r="K323" s="657"/>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row>
    <row r="324" spans="1:50" s="394" customFormat="1" x14ac:dyDescent="0.25">
      <c r="A324" s="259">
        <v>441</v>
      </c>
      <c r="B324" s="259" t="s">
        <v>943</v>
      </c>
      <c r="C324" s="259"/>
      <c r="D324" s="259"/>
      <c r="E324" s="259" t="s">
        <v>928</v>
      </c>
      <c r="F324" s="323"/>
      <c r="G324" s="324">
        <v>415900</v>
      </c>
      <c r="H324" s="325">
        <v>0</v>
      </c>
      <c r="I324" s="324">
        <f t="shared" si="2"/>
        <v>415900</v>
      </c>
      <c r="J324" s="259"/>
      <c r="K324" s="657"/>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row>
    <row r="325" spans="1:50" s="394" customFormat="1" x14ac:dyDescent="0.25">
      <c r="A325" s="259">
        <v>442</v>
      </c>
      <c r="B325" s="259" t="s">
        <v>1157</v>
      </c>
      <c r="C325" s="259"/>
      <c r="D325" s="259"/>
      <c r="E325" s="259" t="s">
        <v>928</v>
      </c>
      <c r="F325" s="323"/>
      <c r="G325" s="324">
        <v>424000</v>
      </c>
      <c r="H325" s="325">
        <v>0</v>
      </c>
      <c r="I325" s="324">
        <f t="shared" si="2"/>
        <v>424000</v>
      </c>
      <c r="J325" s="259"/>
      <c r="K325" s="657"/>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row>
    <row r="326" spans="1:50" x14ac:dyDescent="0.25">
      <c r="A326" s="259">
        <v>443</v>
      </c>
      <c r="B326" s="259" t="s">
        <v>958</v>
      </c>
      <c r="E326" s="259" t="s">
        <v>928</v>
      </c>
      <c r="G326" s="324">
        <v>456000</v>
      </c>
      <c r="H326" s="325">
        <v>0</v>
      </c>
      <c r="I326" s="324">
        <f t="shared" si="2"/>
        <v>456000</v>
      </c>
      <c r="K326" s="657"/>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row>
    <row r="327" spans="1:50" x14ac:dyDescent="0.25">
      <c r="A327" s="259">
        <v>444</v>
      </c>
      <c r="B327" s="259" t="s">
        <v>1160</v>
      </c>
      <c r="E327" s="259" t="s">
        <v>928</v>
      </c>
      <c r="G327" s="324">
        <v>507500</v>
      </c>
      <c r="H327" s="325">
        <v>0</v>
      </c>
      <c r="I327" s="324">
        <f t="shared" si="2"/>
        <v>507500</v>
      </c>
      <c r="K327" s="65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row>
    <row r="328" spans="1:50" s="658" customFormat="1" x14ac:dyDescent="0.25">
      <c r="A328" s="259">
        <v>445</v>
      </c>
      <c r="B328" s="259" t="s">
        <v>1163</v>
      </c>
      <c r="C328" s="259"/>
      <c r="D328" s="259"/>
      <c r="E328" s="259" t="s">
        <v>928</v>
      </c>
      <c r="F328" s="323"/>
      <c r="G328" s="324">
        <v>600000</v>
      </c>
      <c r="H328" s="325">
        <v>0</v>
      </c>
      <c r="I328" s="324">
        <f t="shared" si="2"/>
        <v>600000</v>
      </c>
      <c r="J328" s="259"/>
      <c r="K328" s="657"/>
      <c r="L328" s="659"/>
      <c r="M328" s="659"/>
      <c r="N328" s="659"/>
      <c r="O328" s="659"/>
      <c r="P328" s="659"/>
      <c r="Q328" s="659"/>
      <c r="R328" s="659"/>
      <c r="S328" s="659"/>
      <c r="T328" s="659"/>
      <c r="U328" s="659"/>
      <c r="V328" s="659"/>
      <c r="W328" s="659"/>
      <c r="X328" s="659"/>
      <c r="Y328" s="659"/>
      <c r="Z328" s="659"/>
      <c r="AA328" s="659"/>
      <c r="AB328" s="659"/>
      <c r="AC328" s="659"/>
      <c r="AD328" s="659"/>
      <c r="AE328" s="659"/>
      <c r="AF328" s="659"/>
      <c r="AG328" s="659"/>
      <c r="AH328" s="659"/>
      <c r="AI328" s="659"/>
      <c r="AJ328" s="659"/>
      <c r="AK328" s="659"/>
      <c r="AL328" s="659"/>
      <c r="AM328" s="659"/>
      <c r="AN328" s="659"/>
      <c r="AO328" s="659"/>
      <c r="AP328" s="659"/>
      <c r="AQ328" s="659"/>
      <c r="AR328" s="659"/>
      <c r="AS328" s="659"/>
      <c r="AT328" s="659"/>
      <c r="AU328" s="659"/>
      <c r="AV328" s="659"/>
      <c r="AW328" s="659"/>
      <c r="AX328" s="659"/>
    </row>
    <row r="329" spans="1:50" s="394" customFormat="1" x14ac:dyDescent="0.25">
      <c r="A329" s="259">
        <v>446</v>
      </c>
      <c r="B329" s="259" t="s">
        <v>943</v>
      </c>
      <c r="C329" s="259"/>
      <c r="D329" s="259"/>
      <c r="E329" s="259" t="s">
        <v>928</v>
      </c>
      <c r="F329" s="323"/>
      <c r="G329" s="324">
        <v>608000</v>
      </c>
      <c r="H329" s="325">
        <v>0</v>
      </c>
      <c r="I329" s="324">
        <f t="shared" si="2"/>
        <v>608000</v>
      </c>
      <c r="J329" s="259"/>
      <c r="K329" s="657"/>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row>
    <row r="330" spans="1:50" s="394" customFormat="1" x14ac:dyDescent="0.25">
      <c r="A330" s="259">
        <v>447</v>
      </c>
      <c r="B330" s="259" t="s">
        <v>1151</v>
      </c>
      <c r="C330" s="259"/>
      <c r="D330" s="259"/>
      <c r="E330" s="259" t="s">
        <v>928</v>
      </c>
      <c r="F330" s="323"/>
      <c r="G330" s="324">
        <v>618800</v>
      </c>
      <c r="H330" s="325">
        <v>0</v>
      </c>
      <c r="I330" s="324">
        <f t="shared" si="2"/>
        <v>618800</v>
      </c>
      <c r="J330" s="259"/>
      <c r="K330" s="657"/>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row>
    <row r="331" spans="1:50" x14ac:dyDescent="0.25">
      <c r="A331" s="259">
        <v>448</v>
      </c>
      <c r="B331" s="259" t="s">
        <v>1132</v>
      </c>
      <c r="E331" s="259" t="s">
        <v>928</v>
      </c>
      <c r="G331" s="324">
        <v>1161000</v>
      </c>
      <c r="H331" s="325">
        <v>0</v>
      </c>
      <c r="I331" s="324">
        <f t="shared" si="2"/>
        <v>1161000</v>
      </c>
      <c r="K331" s="657"/>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row>
    <row r="332" spans="1:50" x14ac:dyDescent="0.25">
      <c r="A332" s="259">
        <v>449</v>
      </c>
      <c r="B332" s="259" t="s">
        <v>1164</v>
      </c>
      <c r="E332" s="259" t="s">
        <v>928</v>
      </c>
      <c r="G332" s="324">
        <v>1207600</v>
      </c>
      <c r="H332" s="325">
        <v>0</v>
      </c>
      <c r="I332" s="324">
        <f t="shared" si="2"/>
        <v>1207600</v>
      </c>
      <c r="K332" s="657"/>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row>
    <row r="333" spans="1:50" x14ac:dyDescent="0.25">
      <c r="A333" s="259">
        <v>450</v>
      </c>
      <c r="B333" s="259" t="s">
        <v>1160</v>
      </c>
      <c r="E333" s="259" t="s">
        <v>928</v>
      </c>
      <c r="G333" s="324">
        <v>1470000</v>
      </c>
      <c r="H333" s="325">
        <v>0</v>
      </c>
      <c r="I333" s="324">
        <f t="shared" si="2"/>
        <v>1470000</v>
      </c>
      <c r="K333" s="657"/>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row>
    <row r="334" spans="1:50" x14ac:dyDescent="0.25">
      <c r="A334" s="259">
        <v>451</v>
      </c>
      <c r="B334" s="259" t="s">
        <v>1165</v>
      </c>
      <c r="C334" s="340"/>
      <c r="E334" s="259" t="s">
        <v>333</v>
      </c>
      <c r="G334" s="325">
        <v>316200</v>
      </c>
      <c r="H334" s="259"/>
      <c r="I334" s="649">
        <v>316200</v>
      </c>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row>
    <row r="335" spans="1:50" s="655" customFormat="1" x14ac:dyDescent="0.25">
      <c r="A335" s="259">
        <v>452</v>
      </c>
      <c r="B335" s="259" t="s">
        <v>1165</v>
      </c>
      <c r="C335" s="340"/>
      <c r="D335" s="259"/>
      <c r="E335" s="259" t="s">
        <v>333</v>
      </c>
      <c r="F335" s="323"/>
      <c r="G335" s="325">
        <v>319078</v>
      </c>
      <c r="H335" s="259"/>
      <c r="I335" s="649">
        <v>319078</v>
      </c>
      <c r="J335" s="259"/>
      <c r="K335" s="656"/>
      <c r="L335" s="656"/>
      <c r="M335" s="656"/>
      <c r="N335" s="656"/>
      <c r="O335" s="656"/>
      <c r="P335" s="656"/>
      <c r="Q335" s="656"/>
      <c r="R335" s="656"/>
      <c r="S335" s="656"/>
      <c r="T335" s="656"/>
      <c r="U335" s="656"/>
      <c r="V335" s="656"/>
      <c r="W335" s="656"/>
      <c r="X335" s="656"/>
      <c r="Y335" s="656"/>
      <c r="Z335" s="656"/>
      <c r="AA335" s="656"/>
      <c r="AB335" s="656"/>
      <c r="AC335" s="656"/>
      <c r="AD335" s="656"/>
      <c r="AE335" s="656"/>
      <c r="AF335" s="656"/>
      <c r="AG335" s="656"/>
      <c r="AH335" s="656"/>
      <c r="AI335" s="656"/>
      <c r="AJ335" s="656"/>
      <c r="AK335" s="656"/>
      <c r="AL335" s="656"/>
      <c r="AM335" s="656"/>
      <c r="AN335" s="656"/>
      <c r="AO335" s="656"/>
      <c r="AP335" s="656"/>
      <c r="AQ335" s="656"/>
      <c r="AR335" s="656"/>
      <c r="AS335" s="656"/>
      <c r="AT335" s="656"/>
      <c r="AU335" s="656"/>
      <c r="AV335" s="656"/>
      <c r="AW335" s="656"/>
      <c r="AX335" s="656"/>
    </row>
    <row r="336" spans="1:50" s="394" customFormat="1" x14ac:dyDescent="0.25">
      <c r="A336" s="259">
        <v>453</v>
      </c>
      <c r="B336" s="259" t="s">
        <v>1165</v>
      </c>
      <c r="C336" s="654"/>
      <c r="D336" s="259"/>
      <c r="E336" s="259" t="s">
        <v>333</v>
      </c>
      <c r="F336" s="323"/>
      <c r="G336" s="325">
        <v>431310</v>
      </c>
      <c r="H336" s="259"/>
      <c r="I336" s="653">
        <v>431310</v>
      </c>
      <c r="J336" s="259"/>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row>
    <row r="337" spans="1:50" x14ac:dyDescent="0.25">
      <c r="A337" s="259">
        <v>454</v>
      </c>
      <c r="B337" s="259" t="s">
        <v>1113</v>
      </c>
      <c r="C337" s="652"/>
      <c r="E337" s="259" t="s">
        <v>333</v>
      </c>
      <c r="G337" s="325">
        <v>102200</v>
      </c>
      <c r="H337" s="259"/>
      <c r="I337" s="321">
        <v>102200</v>
      </c>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row>
    <row r="338" spans="1:50" s="394" customFormat="1" x14ac:dyDescent="0.25">
      <c r="A338" s="259">
        <v>455</v>
      </c>
      <c r="B338" s="259" t="s">
        <v>1138</v>
      </c>
      <c r="C338" s="651"/>
      <c r="D338" s="259"/>
      <c r="E338" s="259" t="s">
        <v>333</v>
      </c>
      <c r="F338" s="323"/>
      <c r="G338" s="325">
        <v>482000</v>
      </c>
      <c r="H338" s="259"/>
      <c r="I338" s="326">
        <v>482000</v>
      </c>
      <c r="J338" s="259"/>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row>
    <row r="339" spans="1:50" s="394" customFormat="1" x14ac:dyDescent="0.25">
      <c r="A339" s="259"/>
      <c r="B339" s="259"/>
      <c r="C339" s="259"/>
      <c r="D339" s="259"/>
      <c r="E339" s="259"/>
      <c r="F339" s="323"/>
      <c r="G339" s="324"/>
      <c r="H339" s="325"/>
      <c r="I339" s="324"/>
      <c r="J339" s="259"/>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row>
    <row r="340" spans="1:50" s="394" customFormat="1" x14ac:dyDescent="0.25">
      <c r="A340" s="259"/>
      <c r="B340" s="259"/>
      <c r="C340" s="259"/>
      <c r="D340" s="259"/>
      <c r="E340" s="259"/>
      <c r="F340" s="323"/>
      <c r="G340" s="324"/>
      <c r="H340" s="325"/>
      <c r="I340" s="324"/>
      <c r="J340" s="259"/>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row>
    <row r="341" spans="1:50" s="394" customFormat="1" x14ac:dyDescent="0.25">
      <c r="A341" s="259"/>
      <c r="B341" s="259"/>
      <c r="C341" s="259"/>
      <c r="D341" s="259"/>
      <c r="E341" s="259"/>
      <c r="F341" s="323"/>
      <c r="G341" s="324"/>
      <c r="H341" s="325"/>
      <c r="I341" s="324"/>
      <c r="J341" s="259"/>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row>
    <row r="342" spans="1:50" ht="17.25" x14ac:dyDescent="0.4">
      <c r="B342" s="382" t="s">
        <v>1111</v>
      </c>
      <c r="C342" s="382"/>
      <c r="F342" s="331"/>
      <c r="G342" s="333">
        <f>SUM(G291:G341)</f>
        <v>15215720</v>
      </c>
      <c r="H342" s="332">
        <f>SUM(H291:H333)</f>
        <v>0</v>
      </c>
      <c r="I342" s="333">
        <v>15215720</v>
      </c>
      <c r="J342" s="344"/>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row>
    <row r="343" spans="1:50" x14ac:dyDescent="0.25">
      <c r="B343" s="259" t="s">
        <v>1166</v>
      </c>
      <c r="F343" s="331"/>
      <c r="G343" s="324"/>
      <c r="I343" s="324">
        <f t="shared" ref="I343:I406" si="3">G343-H343</f>
        <v>0</v>
      </c>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row>
    <row r="344" spans="1:50" x14ac:dyDescent="0.25">
      <c r="A344" s="259">
        <v>456</v>
      </c>
      <c r="B344" s="259" t="s">
        <v>943</v>
      </c>
      <c r="E344" s="259" t="s">
        <v>928</v>
      </c>
      <c r="G344" s="324">
        <v>600</v>
      </c>
      <c r="H344" s="325">
        <v>0</v>
      </c>
      <c r="I344" s="324">
        <f t="shared" si="3"/>
        <v>600</v>
      </c>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row>
    <row r="345" spans="1:50" x14ac:dyDescent="0.25">
      <c r="A345" s="259">
        <v>457</v>
      </c>
      <c r="B345" s="259" t="s">
        <v>1141</v>
      </c>
      <c r="E345" s="259" t="s">
        <v>928</v>
      </c>
      <c r="G345" s="324">
        <v>3300</v>
      </c>
      <c r="H345" s="325">
        <v>0</v>
      </c>
      <c r="I345" s="324">
        <f t="shared" si="3"/>
        <v>3300</v>
      </c>
      <c r="J345" s="650"/>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row>
    <row r="346" spans="1:50" s="394" customFormat="1" x14ac:dyDescent="0.25">
      <c r="A346" s="259">
        <v>458</v>
      </c>
      <c r="B346" s="259" t="s">
        <v>1167</v>
      </c>
      <c r="C346" s="259"/>
      <c r="D346" s="259"/>
      <c r="E346" s="259" t="s">
        <v>928</v>
      </c>
      <c r="F346" s="323"/>
      <c r="G346" s="324">
        <v>6216</v>
      </c>
      <c r="H346" s="325">
        <v>0</v>
      </c>
      <c r="I346" s="324">
        <f t="shared" si="3"/>
        <v>6216</v>
      </c>
      <c r="J346" s="259"/>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row>
    <row r="347" spans="1:50" s="394" customFormat="1" x14ac:dyDescent="0.25">
      <c r="A347" s="259">
        <v>459</v>
      </c>
      <c r="B347" s="259" t="s">
        <v>1141</v>
      </c>
      <c r="C347" s="259"/>
      <c r="D347" s="259"/>
      <c r="E347" s="259" t="s">
        <v>928</v>
      </c>
      <c r="F347" s="323"/>
      <c r="G347" s="324">
        <v>7500</v>
      </c>
      <c r="H347" s="325">
        <v>0</v>
      </c>
      <c r="I347" s="324">
        <f t="shared" si="3"/>
        <v>7500</v>
      </c>
      <c r="J347" s="259"/>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row>
    <row r="348" spans="1:50" x14ac:dyDescent="0.25">
      <c r="A348" s="259">
        <v>460</v>
      </c>
      <c r="B348" s="259" t="s">
        <v>1141</v>
      </c>
      <c r="E348" s="259" t="s">
        <v>928</v>
      </c>
      <c r="G348" s="324">
        <v>7800</v>
      </c>
      <c r="H348" s="325">
        <v>0</v>
      </c>
      <c r="I348" s="324">
        <f t="shared" si="3"/>
        <v>7800</v>
      </c>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row>
    <row r="349" spans="1:50" x14ac:dyDescent="0.25">
      <c r="A349" s="259">
        <v>461</v>
      </c>
      <c r="B349" s="259" t="s">
        <v>1168</v>
      </c>
      <c r="E349" s="259" t="s">
        <v>928</v>
      </c>
      <c r="G349" s="324">
        <v>9000</v>
      </c>
      <c r="H349" s="325">
        <v>0</v>
      </c>
      <c r="I349" s="324">
        <f t="shared" si="3"/>
        <v>9000</v>
      </c>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row>
    <row r="350" spans="1:50" x14ac:dyDescent="0.25">
      <c r="A350" s="259">
        <v>462</v>
      </c>
      <c r="B350" s="259" t="s">
        <v>1169</v>
      </c>
      <c r="E350" s="259" t="s">
        <v>928</v>
      </c>
      <c r="G350" s="324">
        <v>10614</v>
      </c>
      <c r="H350" s="325">
        <v>0</v>
      </c>
      <c r="I350" s="324">
        <f t="shared" si="3"/>
        <v>10614</v>
      </c>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row>
    <row r="351" spans="1:50" x14ac:dyDescent="0.25">
      <c r="A351" s="259">
        <v>463</v>
      </c>
      <c r="B351" s="259" t="s">
        <v>1169</v>
      </c>
      <c r="E351" s="259" t="s">
        <v>928</v>
      </c>
      <c r="G351" s="324">
        <v>10640</v>
      </c>
      <c r="H351" s="325">
        <v>0</v>
      </c>
      <c r="I351" s="324">
        <f t="shared" si="3"/>
        <v>10640</v>
      </c>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row>
    <row r="352" spans="1:50" x14ac:dyDescent="0.25">
      <c r="A352" s="259">
        <v>464</v>
      </c>
      <c r="B352" s="259" t="s">
        <v>1156</v>
      </c>
      <c r="E352" s="259" t="s">
        <v>928</v>
      </c>
      <c r="G352" s="324">
        <v>10750</v>
      </c>
      <c r="H352" s="325">
        <v>0</v>
      </c>
      <c r="I352" s="324">
        <f t="shared" si="3"/>
        <v>10750</v>
      </c>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row>
    <row r="353" spans="1:50" x14ac:dyDescent="0.25">
      <c r="A353" s="259">
        <v>465</v>
      </c>
      <c r="B353" s="259" t="s">
        <v>1170</v>
      </c>
      <c r="E353" s="259" t="s">
        <v>928</v>
      </c>
      <c r="G353" s="324">
        <v>11628</v>
      </c>
      <c r="H353" s="325">
        <v>0</v>
      </c>
      <c r="I353" s="324">
        <f t="shared" si="3"/>
        <v>11628</v>
      </c>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row>
    <row r="354" spans="1:50" x14ac:dyDescent="0.25">
      <c r="A354" s="259">
        <v>466</v>
      </c>
      <c r="B354" s="259" t="s">
        <v>1141</v>
      </c>
      <c r="E354" s="259" t="s">
        <v>928</v>
      </c>
      <c r="G354" s="324">
        <v>12000</v>
      </c>
      <c r="H354" s="325">
        <v>0</v>
      </c>
      <c r="I354" s="324">
        <f t="shared" si="3"/>
        <v>12000</v>
      </c>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row>
    <row r="355" spans="1:50" x14ac:dyDescent="0.25">
      <c r="A355" s="259">
        <v>467</v>
      </c>
      <c r="B355" s="259" t="s">
        <v>1171</v>
      </c>
      <c r="E355" s="259" t="s">
        <v>928</v>
      </c>
      <c r="G355" s="324">
        <v>12000</v>
      </c>
      <c r="H355" s="325">
        <v>0</v>
      </c>
      <c r="I355" s="324">
        <f t="shared" si="3"/>
        <v>12000</v>
      </c>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row>
    <row r="356" spans="1:50" x14ac:dyDescent="0.25">
      <c r="A356" s="259">
        <v>468</v>
      </c>
      <c r="B356" s="259" t="s">
        <v>1167</v>
      </c>
      <c r="E356" s="259" t="s">
        <v>928</v>
      </c>
      <c r="G356" s="324">
        <v>12432</v>
      </c>
      <c r="H356" s="325">
        <v>0</v>
      </c>
      <c r="I356" s="324">
        <f t="shared" si="3"/>
        <v>12432</v>
      </c>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row>
    <row r="357" spans="1:50" x14ac:dyDescent="0.25">
      <c r="A357" s="259">
        <v>469</v>
      </c>
      <c r="B357" s="259" t="s">
        <v>1172</v>
      </c>
      <c r="E357" s="259" t="s">
        <v>928</v>
      </c>
      <c r="G357" s="324">
        <v>12990</v>
      </c>
      <c r="H357" s="325">
        <v>0</v>
      </c>
      <c r="I357" s="324">
        <f t="shared" si="3"/>
        <v>12990</v>
      </c>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row>
    <row r="358" spans="1:50" x14ac:dyDescent="0.25">
      <c r="A358" s="259">
        <v>470</v>
      </c>
      <c r="B358" s="259" t="s">
        <v>1167</v>
      </c>
      <c r="E358" s="259" t="s">
        <v>928</v>
      </c>
      <c r="G358" s="324">
        <v>13200</v>
      </c>
      <c r="H358" s="325">
        <v>0</v>
      </c>
      <c r="I358" s="324">
        <f t="shared" si="3"/>
        <v>13200</v>
      </c>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row>
    <row r="359" spans="1:50" x14ac:dyDescent="0.25">
      <c r="A359" s="259">
        <v>471</v>
      </c>
      <c r="B359" s="259" t="s">
        <v>1172</v>
      </c>
      <c r="E359" s="259" t="s">
        <v>928</v>
      </c>
      <c r="G359" s="324">
        <v>13770</v>
      </c>
      <c r="H359" s="325">
        <v>0</v>
      </c>
      <c r="I359" s="324">
        <f t="shared" si="3"/>
        <v>13770</v>
      </c>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row>
    <row r="360" spans="1:50" x14ac:dyDescent="0.25">
      <c r="A360" s="259">
        <v>472</v>
      </c>
      <c r="B360" s="259" t="s">
        <v>1172</v>
      </c>
      <c r="E360" s="259" t="s">
        <v>928</v>
      </c>
      <c r="G360" s="324">
        <v>14289</v>
      </c>
      <c r="H360" s="325">
        <v>0</v>
      </c>
      <c r="I360" s="324">
        <f t="shared" si="3"/>
        <v>14289</v>
      </c>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row>
    <row r="361" spans="1:50" x14ac:dyDescent="0.25">
      <c r="A361" s="259">
        <v>473</v>
      </c>
      <c r="B361" s="259" t="s">
        <v>1173</v>
      </c>
      <c r="E361" s="259" t="s">
        <v>928</v>
      </c>
      <c r="G361" s="324">
        <v>14785</v>
      </c>
      <c r="H361" s="325">
        <v>0</v>
      </c>
      <c r="I361" s="324">
        <f t="shared" si="3"/>
        <v>14785</v>
      </c>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row>
    <row r="362" spans="1:50" x14ac:dyDescent="0.25">
      <c r="A362" s="259">
        <v>474</v>
      </c>
      <c r="B362" s="259" t="s">
        <v>958</v>
      </c>
      <c r="E362" s="259" t="s">
        <v>928</v>
      </c>
      <c r="G362" s="324">
        <v>15000</v>
      </c>
      <c r="H362" s="325">
        <v>0</v>
      </c>
      <c r="I362" s="324">
        <f t="shared" si="3"/>
        <v>15000</v>
      </c>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row>
    <row r="363" spans="1:50" s="394" customFormat="1" x14ac:dyDescent="0.25">
      <c r="A363" s="259">
        <v>475</v>
      </c>
      <c r="B363" s="259" t="s">
        <v>1174</v>
      </c>
      <c r="C363" s="259"/>
      <c r="D363" s="259"/>
      <c r="E363" s="259" t="s">
        <v>928</v>
      </c>
      <c r="F363" s="323"/>
      <c r="G363" s="324">
        <v>15000</v>
      </c>
      <c r="H363" s="325">
        <v>0</v>
      </c>
      <c r="I363" s="324">
        <f t="shared" si="3"/>
        <v>15000</v>
      </c>
      <c r="J363" s="259"/>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row>
    <row r="364" spans="1:50" s="394" customFormat="1" x14ac:dyDescent="0.25">
      <c r="A364" s="259">
        <v>476</v>
      </c>
      <c r="B364" s="259" t="s">
        <v>1175</v>
      </c>
      <c r="C364" s="259"/>
      <c r="D364" s="259"/>
      <c r="E364" s="259" t="s">
        <v>928</v>
      </c>
      <c r="F364" s="323"/>
      <c r="G364" s="324">
        <v>15000</v>
      </c>
      <c r="H364" s="325">
        <v>0</v>
      </c>
      <c r="I364" s="324">
        <f t="shared" si="3"/>
        <v>15000</v>
      </c>
      <c r="J364" s="259"/>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row>
    <row r="365" spans="1:50" s="394" customFormat="1" x14ac:dyDescent="0.25">
      <c r="A365" s="259">
        <v>477</v>
      </c>
      <c r="B365" s="259" t="s">
        <v>1176</v>
      </c>
      <c r="C365" s="259"/>
      <c r="D365" s="259"/>
      <c r="E365" s="259" t="s">
        <v>928</v>
      </c>
      <c r="F365" s="323"/>
      <c r="G365" s="324">
        <v>15300</v>
      </c>
      <c r="H365" s="325">
        <v>0</v>
      </c>
      <c r="I365" s="324">
        <f t="shared" si="3"/>
        <v>15300</v>
      </c>
      <c r="J365" s="259"/>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row>
    <row r="366" spans="1:50" x14ac:dyDescent="0.25">
      <c r="A366" s="259">
        <v>478</v>
      </c>
      <c r="B366" s="259" t="s">
        <v>1170</v>
      </c>
      <c r="E366" s="259" t="s">
        <v>928</v>
      </c>
      <c r="G366" s="324">
        <v>15504</v>
      </c>
      <c r="H366" s="325">
        <v>0</v>
      </c>
      <c r="I366" s="324">
        <f t="shared" si="3"/>
        <v>15504</v>
      </c>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row>
    <row r="367" spans="1:50" x14ac:dyDescent="0.25">
      <c r="A367" s="259">
        <v>479</v>
      </c>
      <c r="B367" s="259" t="s">
        <v>1170</v>
      </c>
      <c r="E367" s="259" t="s">
        <v>928</v>
      </c>
      <c r="G367" s="324">
        <v>17928</v>
      </c>
      <c r="H367" s="325">
        <v>0</v>
      </c>
      <c r="I367" s="324">
        <f t="shared" si="3"/>
        <v>17928</v>
      </c>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row>
    <row r="368" spans="1:50" x14ac:dyDescent="0.25">
      <c r="A368" s="259">
        <v>480</v>
      </c>
      <c r="B368" s="259" t="s">
        <v>1170</v>
      </c>
      <c r="E368" s="259" t="s">
        <v>928</v>
      </c>
      <c r="G368" s="324">
        <v>18276</v>
      </c>
      <c r="H368" s="325">
        <v>0</v>
      </c>
      <c r="I368" s="324">
        <f t="shared" si="3"/>
        <v>18276</v>
      </c>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row>
    <row r="369" spans="1:50" x14ac:dyDescent="0.25">
      <c r="A369" s="259">
        <v>481</v>
      </c>
      <c r="B369" s="259" t="s">
        <v>1176</v>
      </c>
      <c r="E369" s="259" t="s">
        <v>928</v>
      </c>
      <c r="G369" s="324">
        <v>18360</v>
      </c>
      <c r="H369" s="325">
        <v>0</v>
      </c>
      <c r="I369" s="324">
        <f t="shared" si="3"/>
        <v>18360</v>
      </c>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row>
    <row r="370" spans="1:50" x14ac:dyDescent="0.25">
      <c r="A370" s="259">
        <v>482</v>
      </c>
      <c r="B370" s="259" t="s">
        <v>1169</v>
      </c>
      <c r="E370" s="259" t="s">
        <v>928</v>
      </c>
      <c r="G370" s="324">
        <v>19676</v>
      </c>
      <c r="H370" s="325">
        <v>0</v>
      </c>
      <c r="I370" s="324">
        <f t="shared" si="3"/>
        <v>19676</v>
      </c>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row>
    <row r="371" spans="1:50" x14ac:dyDescent="0.25">
      <c r="A371" s="259">
        <v>483</v>
      </c>
      <c r="B371" s="259" t="s">
        <v>1177</v>
      </c>
      <c r="E371" s="259" t="s">
        <v>928</v>
      </c>
      <c r="G371" s="324">
        <v>20116</v>
      </c>
      <c r="H371" s="325">
        <v>0</v>
      </c>
      <c r="I371" s="324">
        <f t="shared" si="3"/>
        <v>20116</v>
      </c>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row>
    <row r="372" spans="1:50" x14ac:dyDescent="0.25">
      <c r="A372" s="259">
        <v>484</v>
      </c>
      <c r="B372" s="259" t="s">
        <v>1178</v>
      </c>
      <c r="E372" s="259" t="s">
        <v>928</v>
      </c>
      <c r="G372" s="324">
        <v>23322</v>
      </c>
      <c r="H372" s="325">
        <v>0</v>
      </c>
      <c r="I372" s="324">
        <f t="shared" si="3"/>
        <v>23322</v>
      </c>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row>
    <row r="373" spans="1:50" s="394" customFormat="1" x14ac:dyDescent="0.25">
      <c r="A373" s="259">
        <v>485</v>
      </c>
      <c r="B373" s="259" t="s">
        <v>943</v>
      </c>
      <c r="C373" s="259"/>
      <c r="D373" s="259"/>
      <c r="E373" s="259" t="s">
        <v>928</v>
      </c>
      <c r="F373" s="323"/>
      <c r="G373" s="324">
        <v>23770</v>
      </c>
      <c r="H373" s="325">
        <v>0</v>
      </c>
      <c r="I373" s="324">
        <f t="shared" si="3"/>
        <v>23770</v>
      </c>
      <c r="J373" s="259"/>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row>
    <row r="374" spans="1:50" x14ac:dyDescent="0.25">
      <c r="A374" s="259">
        <v>486</v>
      </c>
      <c r="B374" s="259" t="s">
        <v>1179</v>
      </c>
      <c r="E374" s="259" t="s">
        <v>928</v>
      </c>
      <c r="G374" s="324">
        <v>24864</v>
      </c>
      <c r="H374" s="325">
        <v>0</v>
      </c>
      <c r="I374" s="324">
        <f t="shared" si="3"/>
        <v>24864</v>
      </c>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row>
    <row r="375" spans="1:50" x14ac:dyDescent="0.25">
      <c r="A375" s="259">
        <v>487</v>
      </c>
      <c r="B375" s="259" t="s">
        <v>1169</v>
      </c>
      <c r="E375" s="259" t="s">
        <v>928</v>
      </c>
      <c r="G375" s="324">
        <v>25276</v>
      </c>
      <c r="H375" s="325">
        <v>0</v>
      </c>
      <c r="I375" s="324">
        <f t="shared" si="3"/>
        <v>25276</v>
      </c>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row>
    <row r="376" spans="1:50" x14ac:dyDescent="0.25">
      <c r="A376" s="259">
        <v>488</v>
      </c>
      <c r="B376" s="259" t="s">
        <v>1180</v>
      </c>
      <c r="E376" s="259" t="s">
        <v>928</v>
      </c>
      <c r="G376" s="324">
        <v>25330</v>
      </c>
      <c r="H376" s="325">
        <v>0</v>
      </c>
      <c r="I376" s="324">
        <f t="shared" si="3"/>
        <v>25330</v>
      </c>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row>
    <row r="377" spans="1:50" x14ac:dyDescent="0.25">
      <c r="A377" s="259">
        <v>489</v>
      </c>
      <c r="B377" s="259" t="s">
        <v>1168</v>
      </c>
      <c r="E377" s="259" t="s">
        <v>928</v>
      </c>
      <c r="G377" s="324">
        <v>28100</v>
      </c>
      <c r="H377" s="325">
        <v>0</v>
      </c>
      <c r="I377" s="324">
        <f t="shared" si="3"/>
        <v>28100</v>
      </c>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row>
    <row r="378" spans="1:50" x14ac:dyDescent="0.25">
      <c r="A378" s="259">
        <v>490</v>
      </c>
      <c r="B378" s="259" t="s">
        <v>1132</v>
      </c>
      <c r="E378" s="259" t="s">
        <v>928</v>
      </c>
      <c r="G378" s="324">
        <v>29000</v>
      </c>
      <c r="H378" s="325">
        <v>0</v>
      </c>
      <c r="I378" s="324">
        <f t="shared" si="3"/>
        <v>29000</v>
      </c>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row>
    <row r="379" spans="1:50" x14ac:dyDescent="0.25">
      <c r="A379" s="259">
        <v>491</v>
      </c>
      <c r="B379" s="259" t="s">
        <v>1170</v>
      </c>
      <c r="E379" s="259" t="s">
        <v>928</v>
      </c>
      <c r="G379" s="324">
        <v>29654</v>
      </c>
      <c r="H379" s="325">
        <v>0</v>
      </c>
      <c r="I379" s="324">
        <f t="shared" si="3"/>
        <v>29654</v>
      </c>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row>
    <row r="380" spans="1:50" x14ac:dyDescent="0.25">
      <c r="A380" s="259">
        <v>492</v>
      </c>
      <c r="B380" s="259" t="s">
        <v>1178</v>
      </c>
      <c r="E380" s="259" t="s">
        <v>928</v>
      </c>
      <c r="G380" s="324">
        <v>30018</v>
      </c>
      <c r="H380" s="325">
        <v>0</v>
      </c>
      <c r="I380" s="324">
        <f t="shared" si="3"/>
        <v>30018</v>
      </c>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row>
    <row r="381" spans="1:50" x14ac:dyDescent="0.25">
      <c r="A381" s="259">
        <v>493</v>
      </c>
      <c r="B381" s="259" t="s">
        <v>1181</v>
      </c>
      <c r="E381" s="259" t="s">
        <v>928</v>
      </c>
      <c r="G381" s="324">
        <v>32480</v>
      </c>
      <c r="H381" s="325">
        <v>0</v>
      </c>
      <c r="I381" s="324">
        <f t="shared" si="3"/>
        <v>32480</v>
      </c>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row>
    <row r="382" spans="1:50" x14ac:dyDescent="0.25">
      <c r="A382" s="259">
        <v>494</v>
      </c>
      <c r="B382" s="259" t="s">
        <v>1177</v>
      </c>
      <c r="E382" s="259" t="s">
        <v>928</v>
      </c>
      <c r="G382" s="324">
        <v>33280</v>
      </c>
      <c r="H382" s="325">
        <v>0</v>
      </c>
      <c r="I382" s="324">
        <f t="shared" si="3"/>
        <v>33280</v>
      </c>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row>
    <row r="383" spans="1:50" x14ac:dyDescent="0.25">
      <c r="A383" s="259">
        <v>495</v>
      </c>
      <c r="B383" s="259" t="s">
        <v>1181</v>
      </c>
      <c r="E383" s="259" t="s">
        <v>928</v>
      </c>
      <c r="G383" s="324">
        <v>33760</v>
      </c>
      <c r="H383" s="325">
        <v>0</v>
      </c>
      <c r="I383" s="324">
        <f t="shared" si="3"/>
        <v>33760</v>
      </c>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row>
    <row r="384" spans="1:50" x14ac:dyDescent="0.25">
      <c r="A384" s="259">
        <v>496</v>
      </c>
      <c r="B384" s="259" t="s">
        <v>1182</v>
      </c>
      <c r="E384" s="259" t="s">
        <v>928</v>
      </c>
      <c r="G384" s="324">
        <v>36270</v>
      </c>
      <c r="H384" s="325">
        <v>0</v>
      </c>
      <c r="I384" s="324">
        <f t="shared" si="3"/>
        <v>36270</v>
      </c>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row>
    <row r="385" spans="1:50" x14ac:dyDescent="0.25">
      <c r="A385" s="259">
        <v>497</v>
      </c>
      <c r="B385" s="259" t="s">
        <v>1183</v>
      </c>
      <c r="E385" s="259" t="s">
        <v>928</v>
      </c>
      <c r="G385" s="324">
        <v>36360</v>
      </c>
      <c r="H385" s="325">
        <v>0</v>
      </c>
      <c r="I385" s="324">
        <f t="shared" si="3"/>
        <v>36360</v>
      </c>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row>
    <row r="386" spans="1:50" x14ac:dyDescent="0.25">
      <c r="A386" s="259">
        <v>498</v>
      </c>
      <c r="B386" s="259" t="s">
        <v>1177</v>
      </c>
      <c r="E386" s="259" t="s">
        <v>928</v>
      </c>
      <c r="G386" s="324">
        <v>36600</v>
      </c>
      <c r="H386" s="325">
        <v>0</v>
      </c>
      <c r="I386" s="324">
        <f t="shared" si="3"/>
        <v>36600</v>
      </c>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row>
    <row r="387" spans="1:50" x14ac:dyDescent="0.25">
      <c r="A387" s="259">
        <v>499</v>
      </c>
      <c r="B387" s="259" t="s">
        <v>1177</v>
      </c>
      <c r="E387" s="259" t="s">
        <v>928</v>
      </c>
      <c r="G387" s="324">
        <v>36600</v>
      </c>
      <c r="H387" s="325">
        <v>0</v>
      </c>
      <c r="I387" s="324">
        <f t="shared" si="3"/>
        <v>36600</v>
      </c>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row>
    <row r="388" spans="1:50" x14ac:dyDescent="0.25">
      <c r="A388" s="259">
        <v>500</v>
      </c>
      <c r="B388" s="259" t="s">
        <v>1177</v>
      </c>
      <c r="E388" s="259" t="s">
        <v>928</v>
      </c>
      <c r="G388" s="324">
        <v>36783</v>
      </c>
      <c r="H388" s="325">
        <v>0</v>
      </c>
      <c r="I388" s="324">
        <f t="shared" si="3"/>
        <v>36783</v>
      </c>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row>
    <row r="389" spans="1:50" x14ac:dyDescent="0.25">
      <c r="A389" s="259">
        <v>501</v>
      </c>
      <c r="B389" s="259" t="s">
        <v>1177</v>
      </c>
      <c r="E389" s="259" t="s">
        <v>928</v>
      </c>
      <c r="G389" s="324">
        <v>36966</v>
      </c>
      <c r="H389" s="325">
        <v>0</v>
      </c>
      <c r="I389" s="324">
        <f t="shared" si="3"/>
        <v>36966</v>
      </c>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row>
    <row r="390" spans="1:50" x14ac:dyDescent="0.25">
      <c r="A390" s="259">
        <v>502</v>
      </c>
      <c r="B390" s="259" t="s">
        <v>1177</v>
      </c>
      <c r="E390" s="259" t="s">
        <v>928</v>
      </c>
      <c r="G390" s="324">
        <v>36966</v>
      </c>
      <c r="H390" s="325">
        <v>0</v>
      </c>
      <c r="I390" s="324">
        <f t="shared" si="3"/>
        <v>36966</v>
      </c>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row>
    <row r="391" spans="1:50" x14ac:dyDescent="0.25">
      <c r="A391" s="259">
        <v>503</v>
      </c>
      <c r="B391" s="259" t="s">
        <v>1167</v>
      </c>
      <c r="E391" s="259" t="s">
        <v>928</v>
      </c>
      <c r="G391" s="324">
        <v>37032</v>
      </c>
      <c r="H391" s="325">
        <v>0</v>
      </c>
      <c r="I391" s="324">
        <f t="shared" si="3"/>
        <v>37032</v>
      </c>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row>
    <row r="392" spans="1:50" x14ac:dyDescent="0.25">
      <c r="A392" s="259">
        <v>504</v>
      </c>
      <c r="B392" s="259" t="s">
        <v>1169</v>
      </c>
      <c r="E392" s="259" t="s">
        <v>928</v>
      </c>
      <c r="G392" s="324">
        <v>37150</v>
      </c>
      <c r="H392" s="325">
        <v>0</v>
      </c>
      <c r="I392" s="324">
        <f t="shared" si="3"/>
        <v>37150</v>
      </c>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row>
    <row r="393" spans="1:50" x14ac:dyDescent="0.25">
      <c r="A393" s="259">
        <v>505</v>
      </c>
      <c r="B393" s="259" t="s">
        <v>1167</v>
      </c>
      <c r="E393" s="259" t="s">
        <v>928</v>
      </c>
      <c r="G393" s="324">
        <v>37296</v>
      </c>
      <c r="H393" s="325">
        <v>0</v>
      </c>
      <c r="I393" s="324">
        <f t="shared" si="3"/>
        <v>37296</v>
      </c>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row>
    <row r="394" spans="1:50" x14ac:dyDescent="0.25">
      <c r="A394" s="259">
        <v>506</v>
      </c>
      <c r="B394" s="259" t="s">
        <v>1177</v>
      </c>
      <c r="E394" s="259" t="s">
        <v>928</v>
      </c>
      <c r="G394" s="324">
        <v>37698</v>
      </c>
      <c r="H394" s="325">
        <v>0</v>
      </c>
      <c r="I394" s="324">
        <f t="shared" si="3"/>
        <v>37698</v>
      </c>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row>
    <row r="395" spans="1:50" x14ac:dyDescent="0.25">
      <c r="A395" s="259">
        <v>507</v>
      </c>
      <c r="B395" s="259" t="s">
        <v>1169</v>
      </c>
      <c r="E395" s="259" t="s">
        <v>928</v>
      </c>
      <c r="G395" s="324">
        <v>37900</v>
      </c>
      <c r="H395" s="325">
        <v>0</v>
      </c>
      <c r="I395" s="324">
        <f t="shared" si="3"/>
        <v>37900</v>
      </c>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row>
    <row r="396" spans="1:50" x14ac:dyDescent="0.25">
      <c r="A396" s="259">
        <v>508</v>
      </c>
      <c r="B396" s="259" t="s">
        <v>1177</v>
      </c>
      <c r="E396" s="259" t="s">
        <v>928</v>
      </c>
      <c r="G396" s="324">
        <v>38064</v>
      </c>
      <c r="H396" s="325">
        <v>0</v>
      </c>
      <c r="I396" s="324">
        <f t="shared" si="3"/>
        <v>38064</v>
      </c>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row>
    <row r="397" spans="1:50" x14ac:dyDescent="0.25">
      <c r="A397" s="259">
        <v>509</v>
      </c>
      <c r="B397" s="259" t="s">
        <v>1177</v>
      </c>
      <c r="E397" s="259" t="s">
        <v>928</v>
      </c>
      <c r="G397" s="324">
        <v>38916</v>
      </c>
      <c r="H397" s="325">
        <v>0</v>
      </c>
      <c r="I397" s="324">
        <f t="shared" si="3"/>
        <v>38916</v>
      </c>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row>
    <row r="398" spans="1:50" x14ac:dyDescent="0.25">
      <c r="A398" s="259">
        <v>510</v>
      </c>
      <c r="B398" s="259" t="s">
        <v>1177</v>
      </c>
      <c r="E398" s="259" t="s">
        <v>928</v>
      </c>
      <c r="G398" s="324">
        <v>39104</v>
      </c>
      <c r="H398" s="325">
        <v>0</v>
      </c>
      <c r="I398" s="324">
        <f t="shared" si="3"/>
        <v>39104</v>
      </c>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row>
    <row r="399" spans="1:50" x14ac:dyDescent="0.25">
      <c r="A399" s="259">
        <v>511</v>
      </c>
      <c r="B399" s="259" t="s">
        <v>1169</v>
      </c>
      <c r="E399" s="259" t="s">
        <v>928</v>
      </c>
      <c r="G399" s="324">
        <v>41414</v>
      </c>
      <c r="H399" s="325">
        <v>0</v>
      </c>
      <c r="I399" s="324">
        <f t="shared" si="3"/>
        <v>41414</v>
      </c>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row>
    <row r="400" spans="1:50" x14ac:dyDescent="0.25">
      <c r="A400" s="259">
        <v>512</v>
      </c>
      <c r="B400" s="259" t="s">
        <v>1169</v>
      </c>
      <c r="E400" s="259" t="s">
        <v>928</v>
      </c>
      <c r="G400" s="324">
        <v>41414</v>
      </c>
      <c r="H400" s="325">
        <v>0</v>
      </c>
      <c r="I400" s="324">
        <f t="shared" si="3"/>
        <v>41414</v>
      </c>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row>
    <row r="401" spans="1:50" x14ac:dyDescent="0.25">
      <c r="A401" s="259">
        <v>513</v>
      </c>
      <c r="B401" s="259" t="s">
        <v>1177</v>
      </c>
      <c r="E401" s="259" t="s">
        <v>928</v>
      </c>
      <c r="G401" s="324">
        <v>41724</v>
      </c>
      <c r="H401" s="325">
        <v>0</v>
      </c>
      <c r="I401" s="324">
        <f t="shared" si="3"/>
        <v>41724</v>
      </c>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row>
    <row r="402" spans="1:50" x14ac:dyDescent="0.25">
      <c r="A402" s="259">
        <v>514</v>
      </c>
      <c r="B402" s="259" t="s">
        <v>1169</v>
      </c>
      <c r="E402" s="259" t="s">
        <v>928</v>
      </c>
      <c r="G402" s="324">
        <v>43934</v>
      </c>
      <c r="H402" s="325">
        <v>0</v>
      </c>
      <c r="I402" s="324">
        <f t="shared" si="3"/>
        <v>43934</v>
      </c>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row>
    <row r="403" spans="1:50" x14ac:dyDescent="0.25">
      <c r="A403" s="259">
        <v>515</v>
      </c>
      <c r="B403" s="259" t="s">
        <v>1184</v>
      </c>
      <c r="E403" s="259" t="s">
        <v>928</v>
      </c>
      <c r="G403" s="324">
        <v>45000</v>
      </c>
      <c r="H403" s="325">
        <v>0</v>
      </c>
      <c r="I403" s="324">
        <f t="shared" si="3"/>
        <v>45000</v>
      </c>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row>
    <row r="404" spans="1:50" x14ac:dyDescent="0.25">
      <c r="A404" s="259">
        <v>516</v>
      </c>
      <c r="B404" s="259" t="s">
        <v>1185</v>
      </c>
      <c r="E404" s="259" t="s">
        <v>928</v>
      </c>
      <c r="G404" s="324">
        <v>48720</v>
      </c>
      <c r="H404" s="325">
        <v>0</v>
      </c>
      <c r="I404" s="324">
        <f t="shared" si="3"/>
        <v>48720</v>
      </c>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row>
    <row r="405" spans="1:50" x14ac:dyDescent="0.25">
      <c r="A405" s="259">
        <v>517</v>
      </c>
      <c r="B405" s="259" t="s">
        <v>1186</v>
      </c>
      <c r="E405" s="259" t="s">
        <v>928</v>
      </c>
      <c r="G405" s="324">
        <v>49840</v>
      </c>
      <c r="H405" s="325">
        <v>0</v>
      </c>
      <c r="I405" s="324">
        <f t="shared" si="3"/>
        <v>49840</v>
      </c>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row>
    <row r="406" spans="1:50" x14ac:dyDescent="0.25">
      <c r="A406" s="259">
        <v>518</v>
      </c>
      <c r="B406" s="259" t="s">
        <v>1169</v>
      </c>
      <c r="E406" s="259" t="s">
        <v>928</v>
      </c>
      <c r="G406" s="324">
        <v>52690</v>
      </c>
      <c r="H406" s="325">
        <v>0</v>
      </c>
      <c r="I406" s="324">
        <f t="shared" si="3"/>
        <v>52690</v>
      </c>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row>
    <row r="407" spans="1:50" x14ac:dyDescent="0.25">
      <c r="A407" s="259">
        <v>519</v>
      </c>
      <c r="B407" s="259" t="s">
        <v>1187</v>
      </c>
      <c r="E407" s="259" t="s">
        <v>928</v>
      </c>
      <c r="G407" s="324">
        <v>53500</v>
      </c>
      <c r="H407" s="325">
        <v>0</v>
      </c>
      <c r="I407" s="324">
        <f t="shared" ref="I407:I470" si="4">G407-H407</f>
        <v>53500</v>
      </c>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row>
    <row r="408" spans="1:50" x14ac:dyDescent="0.25">
      <c r="A408" s="259">
        <v>520</v>
      </c>
      <c r="B408" s="259" t="s">
        <v>1188</v>
      </c>
      <c r="E408" s="259" t="s">
        <v>928</v>
      </c>
      <c r="G408" s="324">
        <v>54474</v>
      </c>
      <c r="H408" s="325">
        <v>0</v>
      </c>
      <c r="I408" s="324">
        <f t="shared" si="4"/>
        <v>54474</v>
      </c>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row>
    <row r="409" spans="1:50" x14ac:dyDescent="0.25">
      <c r="A409" s="259">
        <v>521</v>
      </c>
      <c r="B409" s="259" t="s">
        <v>1171</v>
      </c>
      <c r="E409" s="259" t="s">
        <v>928</v>
      </c>
      <c r="G409" s="324">
        <v>55000</v>
      </c>
      <c r="H409" s="325">
        <v>0</v>
      </c>
      <c r="I409" s="324">
        <f t="shared" si="4"/>
        <v>55000</v>
      </c>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row>
    <row r="410" spans="1:50" x14ac:dyDescent="0.25">
      <c r="A410" s="259">
        <v>522</v>
      </c>
      <c r="B410" s="259" t="s">
        <v>1167</v>
      </c>
      <c r="E410" s="259" t="s">
        <v>928</v>
      </c>
      <c r="G410" s="324">
        <v>55416</v>
      </c>
      <c r="H410" s="325">
        <v>0</v>
      </c>
      <c r="I410" s="324">
        <f t="shared" si="4"/>
        <v>55416</v>
      </c>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row>
    <row r="411" spans="1:50" x14ac:dyDescent="0.25">
      <c r="A411" s="259">
        <v>523</v>
      </c>
      <c r="B411" s="259" t="s">
        <v>1171</v>
      </c>
      <c r="E411" s="259" t="s">
        <v>928</v>
      </c>
      <c r="G411" s="324">
        <v>55500</v>
      </c>
      <c r="H411" s="325">
        <v>0</v>
      </c>
      <c r="I411" s="324">
        <f t="shared" si="4"/>
        <v>55500</v>
      </c>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row>
    <row r="412" spans="1:50" x14ac:dyDescent="0.25">
      <c r="A412" s="259">
        <v>524</v>
      </c>
      <c r="B412" s="259" t="s">
        <v>1189</v>
      </c>
      <c r="E412" s="259" t="s">
        <v>928</v>
      </c>
      <c r="G412" s="324">
        <v>56825</v>
      </c>
      <c r="H412" s="325">
        <v>0</v>
      </c>
      <c r="I412" s="324">
        <f t="shared" si="4"/>
        <v>56825</v>
      </c>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row>
    <row r="413" spans="1:50" x14ac:dyDescent="0.25">
      <c r="A413" s="259">
        <v>525</v>
      </c>
      <c r="B413" s="259" t="s">
        <v>1169</v>
      </c>
      <c r="E413" s="259" t="s">
        <v>928</v>
      </c>
      <c r="G413" s="324">
        <v>56850</v>
      </c>
      <c r="H413" s="325">
        <v>0</v>
      </c>
      <c r="I413" s="324">
        <f t="shared" si="4"/>
        <v>56850</v>
      </c>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row>
    <row r="414" spans="1:50" x14ac:dyDescent="0.25">
      <c r="A414" s="259">
        <v>526</v>
      </c>
      <c r="B414" s="259" t="s">
        <v>1169</v>
      </c>
      <c r="E414" s="259" t="s">
        <v>928</v>
      </c>
      <c r="G414" s="324">
        <v>56850</v>
      </c>
      <c r="H414" s="325">
        <v>0</v>
      </c>
      <c r="I414" s="324">
        <f t="shared" si="4"/>
        <v>56850</v>
      </c>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row>
    <row r="415" spans="1:50" x14ac:dyDescent="0.25">
      <c r="A415" s="259">
        <v>527</v>
      </c>
      <c r="B415" s="259" t="s">
        <v>1190</v>
      </c>
      <c r="E415" s="259" t="s">
        <v>928</v>
      </c>
      <c r="G415" s="324">
        <v>59292</v>
      </c>
      <c r="H415" s="325">
        <v>0</v>
      </c>
      <c r="I415" s="324">
        <f t="shared" si="4"/>
        <v>59292</v>
      </c>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row>
    <row r="416" spans="1:50" x14ac:dyDescent="0.25">
      <c r="A416" s="259">
        <v>528</v>
      </c>
      <c r="B416" s="259" t="s">
        <v>1172</v>
      </c>
      <c r="E416" s="259" t="s">
        <v>928</v>
      </c>
      <c r="G416" s="324">
        <v>60321</v>
      </c>
      <c r="H416" s="325">
        <v>0</v>
      </c>
      <c r="I416" s="324">
        <f t="shared" si="4"/>
        <v>60321</v>
      </c>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row>
    <row r="417" spans="1:50" x14ac:dyDescent="0.25">
      <c r="A417" s="259">
        <v>529</v>
      </c>
      <c r="B417" s="259" t="s">
        <v>1128</v>
      </c>
      <c r="E417" s="259" t="s">
        <v>928</v>
      </c>
      <c r="G417" s="324">
        <v>62375</v>
      </c>
      <c r="H417" s="325">
        <v>0</v>
      </c>
      <c r="I417" s="324">
        <f t="shared" si="4"/>
        <v>62375</v>
      </c>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row>
    <row r="418" spans="1:50" x14ac:dyDescent="0.25">
      <c r="A418" s="259">
        <v>530</v>
      </c>
      <c r="B418" s="259" t="s">
        <v>1156</v>
      </c>
      <c r="E418" s="259" t="s">
        <v>928</v>
      </c>
      <c r="G418" s="324">
        <v>70000</v>
      </c>
      <c r="H418" s="325">
        <v>0</v>
      </c>
      <c r="I418" s="324">
        <f t="shared" si="4"/>
        <v>70000</v>
      </c>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row>
    <row r="419" spans="1:50" x14ac:dyDescent="0.25">
      <c r="A419" s="259">
        <v>531</v>
      </c>
      <c r="B419" s="259" t="s">
        <v>1191</v>
      </c>
      <c r="E419" s="259" t="s">
        <v>928</v>
      </c>
      <c r="G419" s="324">
        <v>70500</v>
      </c>
      <c r="H419" s="325">
        <v>0</v>
      </c>
      <c r="I419" s="324">
        <f t="shared" si="4"/>
        <v>70500</v>
      </c>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row>
    <row r="420" spans="1:50" x14ac:dyDescent="0.25">
      <c r="A420" s="259">
        <v>532</v>
      </c>
      <c r="B420" s="259" t="s">
        <v>1192</v>
      </c>
      <c r="E420" s="259" t="s">
        <v>928</v>
      </c>
      <c r="G420" s="324">
        <v>72728</v>
      </c>
      <c r="H420" s="325">
        <v>0</v>
      </c>
      <c r="I420" s="324">
        <f t="shared" si="4"/>
        <v>72728</v>
      </c>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row>
    <row r="421" spans="1:50" x14ac:dyDescent="0.25">
      <c r="A421" s="259">
        <v>533</v>
      </c>
      <c r="B421" s="259" t="s">
        <v>1141</v>
      </c>
      <c r="E421" s="259" t="s">
        <v>928</v>
      </c>
      <c r="G421" s="324">
        <v>74080</v>
      </c>
      <c r="H421" s="325">
        <v>0</v>
      </c>
      <c r="I421" s="324">
        <f t="shared" si="4"/>
        <v>74080</v>
      </c>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row>
    <row r="422" spans="1:50" x14ac:dyDescent="0.25">
      <c r="A422" s="259">
        <v>534</v>
      </c>
      <c r="B422" s="259" t="s">
        <v>1181</v>
      </c>
      <c r="E422" s="259" t="s">
        <v>928</v>
      </c>
      <c r="G422" s="324">
        <v>75065</v>
      </c>
      <c r="H422" s="325">
        <v>0</v>
      </c>
      <c r="I422" s="324">
        <f t="shared" si="4"/>
        <v>75065</v>
      </c>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row>
    <row r="423" spans="1:50" x14ac:dyDescent="0.25">
      <c r="A423" s="259">
        <v>535</v>
      </c>
      <c r="B423" s="259" t="s">
        <v>1180</v>
      </c>
      <c r="E423" s="259" t="s">
        <v>928</v>
      </c>
      <c r="G423" s="324">
        <v>76164</v>
      </c>
      <c r="H423" s="325">
        <v>0</v>
      </c>
      <c r="I423" s="324">
        <f t="shared" si="4"/>
        <v>76164</v>
      </c>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row>
    <row r="424" spans="1:50" x14ac:dyDescent="0.25">
      <c r="A424" s="259">
        <v>536</v>
      </c>
      <c r="B424" s="259" t="s">
        <v>1141</v>
      </c>
      <c r="E424" s="259" t="s">
        <v>928</v>
      </c>
      <c r="G424" s="324">
        <v>80000</v>
      </c>
      <c r="H424" s="325">
        <v>0</v>
      </c>
      <c r="I424" s="324">
        <f t="shared" si="4"/>
        <v>80000</v>
      </c>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row>
    <row r="425" spans="1:50" x14ac:dyDescent="0.25">
      <c r="A425" s="259">
        <v>537</v>
      </c>
      <c r="B425" s="259" t="s">
        <v>1174</v>
      </c>
      <c r="E425" s="259" t="s">
        <v>928</v>
      </c>
      <c r="G425" s="324">
        <v>81000</v>
      </c>
      <c r="H425" s="325">
        <v>0</v>
      </c>
      <c r="I425" s="324">
        <f t="shared" si="4"/>
        <v>81000</v>
      </c>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row>
    <row r="426" spans="1:50" x14ac:dyDescent="0.25">
      <c r="A426" s="259">
        <v>538</v>
      </c>
      <c r="B426" s="259" t="s">
        <v>1193</v>
      </c>
      <c r="E426" s="259" t="s">
        <v>928</v>
      </c>
      <c r="G426" s="324">
        <v>82680</v>
      </c>
      <c r="H426" s="325">
        <v>0</v>
      </c>
      <c r="I426" s="324">
        <f t="shared" si="4"/>
        <v>82680</v>
      </c>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row>
    <row r="427" spans="1:50" x14ac:dyDescent="0.25">
      <c r="A427" s="259">
        <v>539</v>
      </c>
      <c r="B427" s="259" t="s">
        <v>964</v>
      </c>
      <c r="E427" s="259" t="s">
        <v>928</v>
      </c>
      <c r="G427" s="324">
        <v>84000</v>
      </c>
      <c r="H427" s="325">
        <v>0</v>
      </c>
      <c r="I427" s="324">
        <f t="shared" si="4"/>
        <v>84000</v>
      </c>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row>
    <row r="428" spans="1:50" x14ac:dyDescent="0.25">
      <c r="A428" s="259">
        <v>540</v>
      </c>
      <c r="B428" s="259" t="s">
        <v>1173</v>
      </c>
      <c r="E428" s="259" t="s">
        <v>928</v>
      </c>
      <c r="G428" s="324">
        <v>84000</v>
      </c>
      <c r="H428" s="325">
        <v>0</v>
      </c>
      <c r="I428" s="324">
        <f t="shared" si="4"/>
        <v>84000</v>
      </c>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row>
    <row r="429" spans="1:50" x14ac:dyDescent="0.25">
      <c r="A429" s="259">
        <v>541</v>
      </c>
      <c r="B429" s="259" t="s">
        <v>1172</v>
      </c>
      <c r="E429" s="259" t="s">
        <v>928</v>
      </c>
      <c r="G429" s="324">
        <v>88200</v>
      </c>
      <c r="H429" s="325">
        <v>0</v>
      </c>
      <c r="I429" s="324">
        <f t="shared" si="4"/>
        <v>88200</v>
      </c>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row>
    <row r="430" spans="1:50" x14ac:dyDescent="0.25">
      <c r="A430" s="259">
        <v>542</v>
      </c>
      <c r="B430" s="259" t="s">
        <v>1128</v>
      </c>
      <c r="E430" s="259" t="s">
        <v>928</v>
      </c>
      <c r="G430" s="324">
        <v>88210</v>
      </c>
      <c r="H430" s="325">
        <v>0</v>
      </c>
      <c r="I430" s="324">
        <f t="shared" si="4"/>
        <v>88210</v>
      </c>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row>
    <row r="431" spans="1:50" x14ac:dyDescent="0.25">
      <c r="A431" s="259">
        <v>543</v>
      </c>
      <c r="B431" s="259" t="s">
        <v>1187</v>
      </c>
      <c r="E431" s="259" t="s">
        <v>928</v>
      </c>
      <c r="G431" s="324">
        <v>95000</v>
      </c>
      <c r="H431" s="325">
        <v>0</v>
      </c>
      <c r="I431" s="324">
        <f t="shared" si="4"/>
        <v>95000</v>
      </c>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row>
    <row r="432" spans="1:50" x14ac:dyDescent="0.25">
      <c r="A432" s="259">
        <v>544</v>
      </c>
      <c r="B432" s="259" t="s">
        <v>1194</v>
      </c>
      <c r="E432" s="259" t="s">
        <v>928</v>
      </c>
      <c r="G432" s="324">
        <v>98840</v>
      </c>
      <c r="H432" s="325">
        <v>0</v>
      </c>
      <c r="I432" s="324">
        <f t="shared" si="4"/>
        <v>98840</v>
      </c>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row>
    <row r="433" spans="1:50" x14ac:dyDescent="0.25">
      <c r="A433" s="259">
        <v>545</v>
      </c>
      <c r="B433" s="259" t="s">
        <v>1195</v>
      </c>
      <c r="E433" s="259" t="s">
        <v>928</v>
      </c>
      <c r="G433" s="324">
        <v>99000</v>
      </c>
      <c r="H433" s="325">
        <v>0</v>
      </c>
      <c r="I433" s="324">
        <f t="shared" si="4"/>
        <v>99000</v>
      </c>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row>
    <row r="434" spans="1:50" x14ac:dyDescent="0.25">
      <c r="A434" s="259">
        <v>546</v>
      </c>
      <c r="B434" s="259" t="s">
        <v>1171</v>
      </c>
      <c r="E434" s="259" t="s">
        <v>928</v>
      </c>
      <c r="G434" s="324">
        <v>100000</v>
      </c>
      <c r="H434" s="325">
        <v>0</v>
      </c>
      <c r="I434" s="324">
        <f t="shared" si="4"/>
        <v>100000</v>
      </c>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row>
    <row r="435" spans="1:50" x14ac:dyDescent="0.25">
      <c r="A435" s="259">
        <v>547</v>
      </c>
      <c r="B435" s="259" t="s">
        <v>1156</v>
      </c>
      <c r="E435" s="259" t="s">
        <v>928</v>
      </c>
      <c r="G435" s="324">
        <v>102500</v>
      </c>
      <c r="H435" s="325">
        <v>0</v>
      </c>
      <c r="I435" s="324">
        <f t="shared" si="4"/>
        <v>102500</v>
      </c>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row>
    <row r="436" spans="1:50" x14ac:dyDescent="0.25">
      <c r="A436" s="259">
        <v>548</v>
      </c>
      <c r="B436" s="259" t="s">
        <v>1180</v>
      </c>
      <c r="E436" s="259" t="s">
        <v>928</v>
      </c>
      <c r="G436" s="324">
        <v>102600</v>
      </c>
      <c r="H436" s="325">
        <v>0</v>
      </c>
      <c r="I436" s="324">
        <f t="shared" si="4"/>
        <v>102600</v>
      </c>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row>
    <row r="437" spans="1:50" x14ac:dyDescent="0.25">
      <c r="A437" s="259">
        <v>549</v>
      </c>
      <c r="B437" s="259" t="s">
        <v>1195</v>
      </c>
      <c r="E437" s="259" t="s">
        <v>928</v>
      </c>
      <c r="G437" s="324">
        <v>104200</v>
      </c>
      <c r="H437" s="325">
        <v>0</v>
      </c>
      <c r="I437" s="324">
        <f t="shared" si="4"/>
        <v>104200</v>
      </c>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row>
    <row r="438" spans="1:50" x14ac:dyDescent="0.25">
      <c r="A438" s="259">
        <v>550</v>
      </c>
      <c r="B438" s="259" t="s">
        <v>1196</v>
      </c>
      <c r="E438" s="259" t="s">
        <v>928</v>
      </c>
      <c r="G438" s="324">
        <v>114000</v>
      </c>
      <c r="H438" s="325">
        <v>0</v>
      </c>
      <c r="I438" s="324">
        <f t="shared" si="4"/>
        <v>114000</v>
      </c>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row>
    <row r="439" spans="1:50" x14ac:dyDescent="0.25">
      <c r="A439" s="259">
        <v>551</v>
      </c>
      <c r="B439" s="259" t="s">
        <v>1172</v>
      </c>
      <c r="E439" s="259" t="s">
        <v>928</v>
      </c>
      <c r="G439" s="324">
        <v>114000</v>
      </c>
      <c r="H439" s="325">
        <v>0</v>
      </c>
      <c r="I439" s="324">
        <f t="shared" si="4"/>
        <v>114000</v>
      </c>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row>
    <row r="440" spans="1:50" x14ac:dyDescent="0.25">
      <c r="A440" s="259">
        <v>552</v>
      </c>
      <c r="B440" s="259" t="s">
        <v>1172</v>
      </c>
      <c r="E440" s="259" t="s">
        <v>928</v>
      </c>
      <c r="G440" s="324">
        <v>115202</v>
      </c>
      <c r="H440" s="325">
        <v>0</v>
      </c>
      <c r="I440" s="324">
        <f t="shared" si="4"/>
        <v>115202</v>
      </c>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row>
    <row r="441" spans="1:50" x14ac:dyDescent="0.25">
      <c r="A441" s="259">
        <v>553</v>
      </c>
      <c r="B441" s="259" t="s">
        <v>1167</v>
      </c>
      <c r="E441" s="259" t="s">
        <v>928</v>
      </c>
      <c r="G441" s="324">
        <v>115269</v>
      </c>
      <c r="H441" s="325">
        <v>0</v>
      </c>
      <c r="I441" s="324">
        <f t="shared" si="4"/>
        <v>115269</v>
      </c>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row>
    <row r="442" spans="1:50" x14ac:dyDescent="0.25">
      <c r="A442" s="259">
        <v>554</v>
      </c>
      <c r="B442" s="259" t="s">
        <v>1172</v>
      </c>
      <c r="E442" s="259" t="s">
        <v>928</v>
      </c>
      <c r="G442" s="324">
        <v>116501</v>
      </c>
      <c r="H442" s="325">
        <v>0</v>
      </c>
      <c r="I442" s="324">
        <f t="shared" si="4"/>
        <v>116501</v>
      </c>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row>
    <row r="443" spans="1:50" x14ac:dyDescent="0.25">
      <c r="A443" s="259">
        <v>555</v>
      </c>
      <c r="B443" s="259" t="s">
        <v>1197</v>
      </c>
      <c r="E443" s="259" t="s">
        <v>928</v>
      </c>
      <c r="G443" s="324">
        <v>116501</v>
      </c>
      <c r="H443" s="325">
        <v>0</v>
      </c>
      <c r="I443" s="324">
        <f t="shared" si="4"/>
        <v>116501</v>
      </c>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row>
    <row r="444" spans="1:50" x14ac:dyDescent="0.25">
      <c r="A444" s="259">
        <v>556</v>
      </c>
      <c r="B444" s="259" t="s">
        <v>1173</v>
      </c>
      <c r="E444" s="259" t="s">
        <v>928</v>
      </c>
      <c r="G444" s="324">
        <v>117200</v>
      </c>
      <c r="H444" s="325">
        <v>0</v>
      </c>
      <c r="I444" s="324">
        <f t="shared" si="4"/>
        <v>117200</v>
      </c>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row>
    <row r="445" spans="1:50" x14ac:dyDescent="0.25">
      <c r="A445" s="259">
        <v>557</v>
      </c>
      <c r="B445" s="259" t="s">
        <v>1180</v>
      </c>
      <c r="E445" s="259" t="s">
        <v>928</v>
      </c>
      <c r="G445" s="324">
        <v>118000</v>
      </c>
      <c r="H445" s="325">
        <v>0</v>
      </c>
      <c r="I445" s="324">
        <f t="shared" si="4"/>
        <v>118000</v>
      </c>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row>
    <row r="446" spans="1:50" x14ac:dyDescent="0.25">
      <c r="A446" s="259">
        <v>558</v>
      </c>
      <c r="B446" s="259" t="s">
        <v>1198</v>
      </c>
      <c r="E446" s="259" t="s">
        <v>928</v>
      </c>
      <c r="G446" s="324">
        <v>119000</v>
      </c>
      <c r="H446" s="325">
        <v>0</v>
      </c>
      <c r="I446" s="324">
        <f t="shared" si="4"/>
        <v>119000</v>
      </c>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row>
    <row r="447" spans="1:50" x14ac:dyDescent="0.25">
      <c r="A447" s="259">
        <v>559</v>
      </c>
      <c r="B447" s="259" t="s">
        <v>1180</v>
      </c>
      <c r="E447" s="259" t="s">
        <v>928</v>
      </c>
      <c r="G447" s="324">
        <v>120400</v>
      </c>
      <c r="H447" s="325">
        <v>0</v>
      </c>
      <c r="I447" s="324">
        <f t="shared" si="4"/>
        <v>120400</v>
      </c>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row>
    <row r="448" spans="1:50" x14ac:dyDescent="0.25">
      <c r="A448" s="259">
        <v>560</v>
      </c>
      <c r="B448" s="259" t="s">
        <v>1199</v>
      </c>
      <c r="E448" s="259" t="s">
        <v>928</v>
      </c>
      <c r="G448" s="324">
        <v>120700</v>
      </c>
      <c r="H448" s="325">
        <v>0</v>
      </c>
      <c r="I448" s="324">
        <f t="shared" si="4"/>
        <v>120700</v>
      </c>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row>
    <row r="449" spans="1:50" x14ac:dyDescent="0.25">
      <c r="A449" s="259">
        <v>561</v>
      </c>
      <c r="B449" s="259" t="s">
        <v>1128</v>
      </c>
      <c r="E449" s="259" t="s">
        <v>928</v>
      </c>
      <c r="G449" s="324">
        <v>125570</v>
      </c>
      <c r="H449" s="325">
        <v>0</v>
      </c>
      <c r="I449" s="324">
        <f t="shared" si="4"/>
        <v>125570</v>
      </c>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row>
    <row r="450" spans="1:50" x14ac:dyDescent="0.25">
      <c r="A450" s="259">
        <v>562</v>
      </c>
      <c r="B450" s="259" t="s">
        <v>1185</v>
      </c>
      <c r="E450" s="259" t="s">
        <v>928</v>
      </c>
      <c r="G450" s="324">
        <v>126865</v>
      </c>
      <c r="H450" s="325">
        <v>0</v>
      </c>
      <c r="I450" s="324">
        <f t="shared" si="4"/>
        <v>126865</v>
      </c>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row>
    <row r="451" spans="1:50" x14ac:dyDescent="0.25">
      <c r="A451" s="259">
        <v>563</v>
      </c>
      <c r="B451" s="259" t="s">
        <v>1141</v>
      </c>
      <c r="E451" s="259" t="s">
        <v>928</v>
      </c>
      <c r="G451" s="324">
        <v>127700</v>
      </c>
      <c r="H451" s="325">
        <v>0</v>
      </c>
      <c r="I451" s="324">
        <f t="shared" si="4"/>
        <v>127700</v>
      </c>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row>
    <row r="452" spans="1:50" x14ac:dyDescent="0.25">
      <c r="A452" s="259">
        <v>564</v>
      </c>
      <c r="B452" s="259" t="s">
        <v>1187</v>
      </c>
      <c r="E452" s="259" t="s">
        <v>928</v>
      </c>
      <c r="G452" s="324">
        <v>128800</v>
      </c>
      <c r="H452" s="325">
        <v>0</v>
      </c>
      <c r="I452" s="324">
        <f t="shared" si="4"/>
        <v>128800</v>
      </c>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row>
    <row r="453" spans="1:50" x14ac:dyDescent="0.25">
      <c r="A453" s="259">
        <v>565</v>
      </c>
      <c r="B453" s="259" t="s">
        <v>1200</v>
      </c>
      <c r="E453" s="259" t="s">
        <v>928</v>
      </c>
      <c r="G453" s="324">
        <v>130500</v>
      </c>
      <c r="H453" s="325">
        <v>0</v>
      </c>
      <c r="I453" s="324">
        <f t="shared" si="4"/>
        <v>130500</v>
      </c>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row>
    <row r="454" spans="1:50" x14ac:dyDescent="0.25">
      <c r="A454" s="259">
        <v>566</v>
      </c>
      <c r="B454" s="259" t="s">
        <v>1172</v>
      </c>
      <c r="E454" s="259" t="s">
        <v>928</v>
      </c>
      <c r="G454" s="324">
        <v>130546</v>
      </c>
      <c r="H454" s="325">
        <v>0</v>
      </c>
      <c r="I454" s="324">
        <f t="shared" si="4"/>
        <v>130546</v>
      </c>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row>
    <row r="455" spans="1:50" x14ac:dyDescent="0.25">
      <c r="A455" s="259">
        <v>567</v>
      </c>
      <c r="B455" s="259" t="s">
        <v>1201</v>
      </c>
      <c r="E455" s="259" t="s">
        <v>928</v>
      </c>
      <c r="G455" s="324">
        <v>130722</v>
      </c>
      <c r="H455" s="325">
        <v>0</v>
      </c>
      <c r="I455" s="324">
        <f t="shared" si="4"/>
        <v>130722</v>
      </c>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row>
    <row r="456" spans="1:50" x14ac:dyDescent="0.25">
      <c r="A456" s="259">
        <v>568</v>
      </c>
      <c r="B456" s="259" t="s">
        <v>1202</v>
      </c>
      <c r="E456" s="259" t="s">
        <v>928</v>
      </c>
      <c r="G456" s="324">
        <v>132000</v>
      </c>
      <c r="H456" s="325">
        <v>0</v>
      </c>
      <c r="I456" s="324">
        <f t="shared" si="4"/>
        <v>132000</v>
      </c>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row>
    <row r="457" spans="1:50" x14ac:dyDescent="0.25">
      <c r="A457" s="259">
        <v>569</v>
      </c>
      <c r="B457" s="259" t="s">
        <v>958</v>
      </c>
      <c r="E457" s="259" t="s">
        <v>928</v>
      </c>
      <c r="G457" s="324">
        <v>135850</v>
      </c>
      <c r="H457" s="325">
        <v>0</v>
      </c>
      <c r="I457" s="324">
        <f t="shared" si="4"/>
        <v>135850</v>
      </c>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row>
    <row r="458" spans="1:50" x14ac:dyDescent="0.25">
      <c r="A458" s="259">
        <v>570</v>
      </c>
      <c r="B458" s="259" t="s">
        <v>1202</v>
      </c>
      <c r="E458" s="259" t="s">
        <v>928</v>
      </c>
      <c r="G458" s="324">
        <v>136400</v>
      </c>
      <c r="H458" s="325">
        <v>0</v>
      </c>
      <c r="I458" s="324">
        <f t="shared" si="4"/>
        <v>136400</v>
      </c>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row>
    <row r="459" spans="1:50" x14ac:dyDescent="0.25">
      <c r="A459" s="259">
        <v>571</v>
      </c>
      <c r="B459" s="259" t="s">
        <v>1202</v>
      </c>
      <c r="E459" s="259" t="s">
        <v>928</v>
      </c>
      <c r="G459" s="324">
        <v>136400</v>
      </c>
      <c r="H459" s="325">
        <v>0</v>
      </c>
      <c r="I459" s="324">
        <f t="shared" si="4"/>
        <v>136400</v>
      </c>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row>
    <row r="460" spans="1:50" x14ac:dyDescent="0.25">
      <c r="A460" s="259">
        <v>572</v>
      </c>
      <c r="B460" s="259" t="s">
        <v>1175</v>
      </c>
      <c r="E460" s="259" t="s">
        <v>928</v>
      </c>
      <c r="G460" s="324">
        <v>137500</v>
      </c>
      <c r="H460" s="325">
        <v>0</v>
      </c>
      <c r="I460" s="324">
        <f t="shared" si="4"/>
        <v>137500</v>
      </c>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row>
    <row r="461" spans="1:50" x14ac:dyDescent="0.25">
      <c r="A461" s="259">
        <v>573</v>
      </c>
      <c r="B461" s="259" t="s">
        <v>1201</v>
      </c>
      <c r="E461" s="259" t="s">
        <v>928</v>
      </c>
      <c r="G461" s="324">
        <v>139636</v>
      </c>
      <c r="H461" s="325">
        <v>0</v>
      </c>
      <c r="I461" s="324">
        <f t="shared" si="4"/>
        <v>139636</v>
      </c>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row>
    <row r="462" spans="1:50" x14ac:dyDescent="0.25">
      <c r="A462" s="259">
        <v>574</v>
      </c>
      <c r="B462" s="259" t="s">
        <v>1172</v>
      </c>
      <c r="E462" s="259" t="s">
        <v>928</v>
      </c>
      <c r="G462" s="324">
        <v>142805</v>
      </c>
      <c r="H462" s="325">
        <v>0</v>
      </c>
      <c r="I462" s="324">
        <f t="shared" si="4"/>
        <v>142805</v>
      </c>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row>
    <row r="463" spans="1:50" x14ac:dyDescent="0.25">
      <c r="A463" s="259">
        <v>575</v>
      </c>
      <c r="B463" s="259" t="s">
        <v>1156</v>
      </c>
      <c r="E463" s="259" t="s">
        <v>928</v>
      </c>
      <c r="G463" s="324">
        <v>146200</v>
      </c>
      <c r="H463" s="325">
        <v>0</v>
      </c>
      <c r="I463" s="324">
        <f t="shared" si="4"/>
        <v>146200</v>
      </c>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row>
    <row r="464" spans="1:50" x14ac:dyDescent="0.25">
      <c r="A464" s="259">
        <v>576</v>
      </c>
      <c r="B464" s="259" t="s">
        <v>1174</v>
      </c>
      <c r="E464" s="259" t="s">
        <v>928</v>
      </c>
      <c r="G464" s="324">
        <v>147000</v>
      </c>
      <c r="H464" s="325">
        <v>0</v>
      </c>
      <c r="I464" s="324">
        <f t="shared" si="4"/>
        <v>147000</v>
      </c>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row>
    <row r="465" spans="1:50" x14ac:dyDescent="0.25">
      <c r="A465" s="259">
        <v>577</v>
      </c>
      <c r="B465" s="259" t="s">
        <v>1172</v>
      </c>
      <c r="E465" s="259" t="s">
        <v>928</v>
      </c>
      <c r="G465" s="324">
        <v>147189</v>
      </c>
      <c r="H465" s="325">
        <v>0</v>
      </c>
      <c r="I465" s="324">
        <f t="shared" si="4"/>
        <v>147189</v>
      </c>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row>
    <row r="466" spans="1:50" x14ac:dyDescent="0.25">
      <c r="A466" s="259">
        <v>578</v>
      </c>
      <c r="B466" s="259" t="s">
        <v>1203</v>
      </c>
      <c r="E466" s="259" t="s">
        <v>928</v>
      </c>
      <c r="G466" s="324">
        <v>148000</v>
      </c>
      <c r="H466" s="325">
        <v>0</v>
      </c>
      <c r="I466" s="324">
        <f t="shared" si="4"/>
        <v>148000</v>
      </c>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row>
    <row r="467" spans="1:50" x14ac:dyDescent="0.25">
      <c r="A467" s="259">
        <v>579</v>
      </c>
      <c r="B467" s="259" t="s">
        <v>1172</v>
      </c>
      <c r="E467" s="259" t="s">
        <v>928</v>
      </c>
      <c r="G467" s="324">
        <v>151086</v>
      </c>
      <c r="H467" s="325">
        <v>0</v>
      </c>
      <c r="I467" s="324">
        <f t="shared" si="4"/>
        <v>151086</v>
      </c>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row>
    <row r="468" spans="1:50" x14ac:dyDescent="0.25">
      <c r="A468" s="259">
        <v>580</v>
      </c>
      <c r="B468" s="259" t="s">
        <v>1202</v>
      </c>
      <c r="E468" s="259" t="s">
        <v>928</v>
      </c>
      <c r="G468" s="324">
        <v>153282</v>
      </c>
      <c r="H468" s="325">
        <v>0</v>
      </c>
      <c r="I468" s="324">
        <f t="shared" si="4"/>
        <v>153282</v>
      </c>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row>
    <row r="469" spans="1:50" x14ac:dyDescent="0.25">
      <c r="A469" s="259">
        <v>581</v>
      </c>
      <c r="B469" s="259" t="s">
        <v>1188</v>
      </c>
      <c r="E469" s="259" t="s">
        <v>928</v>
      </c>
      <c r="G469" s="324">
        <v>156000</v>
      </c>
      <c r="H469" s="325">
        <v>0</v>
      </c>
      <c r="I469" s="324">
        <f t="shared" si="4"/>
        <v>156000</v>
      </c>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row>
    <row r="470" spans="1:50" x14ac:dyDescent="0.25">
      <c r="A470" s="259">
        <v>582</v>
      </c>
      <c r="B470" s="259" t="s">
        <v>1204</v>
      </c>
      <c r="E470" s="259" t="s">
        <v>928</v>
      </c>
      <c r="G470" s="324">
        <v>157500</v>
      </c>
      <c r="H470" s="325">
        <v>0</v>
      </c>
      <c r="I470" s="324">
        <f t="shared" si="4"/>
        <v>157500</v>
      </c>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row>
    <row r="471" spans="1:50" x14ac:dyDescent="0.25">
      <c r="A471" s="259">
        <v>583</v>
      </c>
      <c r="B471" s="259" t="s">
        <v>1156</v>
      </c>
      <c r="E471" s="259" t="s">
        <v>928</v>
      </c>
      <c r="G471" s="324">
        <v>162100</v>
      </c>
      <c r="H471" s="325">
        <v>0</v>
      </c>
      <c r="I471" s="324">
        <f t="shared" ref="I471:I534" si="5">G471-H471</f>
        <v>162100</v>
      </c>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row>
    <row r="472" spans="1:50" x14ac:dyDescent="0.25">
      <c r="A472" s="259">
        <v>584</v>
      </c>
      <c r="B472" s="259" t="s">
        <v>1175</v>
      </c>
      <c r="E472" s="259" t="s">
        <v>928</v>
      </c>
      <c r="G472" s="324">
        <v>164000</v>
      </c>
      <c r="H472" s="325">
        <v>0</v>
      </c>
      <c r="I472" s="324">
        <f t="shared" si="5"/>
        <v>164000</v>
      </c>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row>
    <row r="473" spans="1:50" x14ac:dyDescent="0.25">
      <c r="A473" s="259">
        <v>585</v>
      </c>
      <c r="B473" s="259" t="s">
        <v>1205</v>
      </c>
      <c r="E473" s="259" t="s">
        <v>928</v>
      </c>
      <c r="G473" s="324">
        <v>164500</v>
      </c>
      <c r="H473" s="325">
        <v>0</v>
      </c>
      <c r="I473" s="324">
        <f t="shared" si="5"/>
        <v>164500</v>
      </c>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row>
    <row r="474" spans="1:50" x14ac:dyDescent="0.25">
      <c r="A474" s="259">
        <v>586</v>
      </c>
      <c r="B474" s="259" t="s">
        <v>1205</v>
      </c>
      <c r="E474" s="259" t="s">
        <v>928</v>
      </c>
      <c r="G474" s="324">
        <v>164500</v>
      </c>
      <c r="H474" s="325">
        <v>0</v>
      </c>
      <c r="I474" s="324">
        <f t="shared" si="5"/>
        <v>164500</v>
      </c>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row>
    <row r="475" spans="1:50" x14ac:dyDescent="0.25">
      <c r="A475" s="259">
        <v>587</v>
      </c>
      <c r="B475" s="259" t="s">
        <v>1205</v>
      </c>
      <c r="E475" s="259" t="s">
        <v>928</v>
      </c>
      <c r="G475" s="324">
        <v>164500</v>
      </c>
      <c r="H475" s="325">
        <v>0</v>
      </c>
      <c r="I475" s="324">
        <f t="shared" si="5"/>
        <v>164500</v>
      </c>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row>
    <row r="476" spans="1:50" x14ac:dyDescent="0.25">
      <c r="A476" s="259">
        <v>588</v>
      </c>
      <c r="B476" s="259" t="s">
        <v>1206</v>
      </c>
      <c r="E476" s="259" t="s">
        <v>928</v>
      </c>
      <c r="G476" s="324">
        <v>165000</v>
      </c>
      <c r="H476" s="325">
        <v>0</v>
      </c>
      <c r="I476" s="324">
        <f t="shared" si="5"/>
        <v>165000</v>
      </c>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row>
    <row r="477" spans="1:50" x14ac:dyDescent="0.25">
      <c r="A477" s="259">
        <v>589</v>
      </c>
      <c r="B477" s="259" t="s">
        <v>1207</v>
      </c>
      <c r="E477" s="259" t="s">
        <v>928</v>
      </c>
      <c r="G477" s="324">
        <v>167920</v>
      </c>
      <c r="H477" s="325">
        <v>0</v>
      </c>
      <c r="I477" s="324">
        <f t="shared" si="5"/>
        <v>167920</v>
      </c>
      <c r="K477"/>
      <c r="L477"/>
      <c r="M477"/>
      <c r="N477"/>
      <c r="O477"/>
      <c r="P477"/>
      <c r="Q477"/>
      <c r="R477"/>
      <c r="S477"/>
      <c r="T477"/>
      <c r="U477"/>
      <c r="V477"/>
      <c r="W477"/>
      <c r="X477"/>
      <c r="Y477"/>
      <c r="Z477"/>
      <c r="AA477"/>
      <c r="AB477"/>
      <c r="AC477"/>
      <c r="AD477"/>
      <c r="AE477"/>
      <c r="AF477"/>
      <c r="AG477"/>
      <c r="AH477"/>
      <c r="AI477"/>
      <c r="AJ477"/>
      <c r="AK477"/>
      <c r="AL477"/>
      <c r="AM477"/>
      <c r="AN477"/>
      <c r="AO477"/>
      <c r="AP477"/>
      <c r="AQ477"/>
      <c r="AR477"/>
      <c r="AS477"/>
      <c r="AT477"/>
      <c r="AU477"/>
      <c r="AV477"/>
      <c r="AW477"/>
      <c r="AX477"/>
    </row>
    <row r="478" spans="1:50" x14ac:dyDescent="0.25">
      <c r="A478" s="259">
        <v>590</v>
      </c>
      <c r="B478" s="259" t="s">
        <v>1207</v>
      </c>
      <c r="E478" s="259" t="s">
        <v>928</v>
      </c>
      <c r="G478" s="324">
        <v>167920</v>
      </c>
      <c r="H478" s="325">
        <v>0</v>
      </c>
      <c r="I478" s="324">
        <f t="shared" si="5"/>
        <v>167920</v>
      </c>
      <c r="K478"/>
      <c r="L478"/>
      <c r="M478"/>
      <c r="N478"/>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c r="AW478"/>
      <c r="AX478"/>
    </row>
    <row r="479" spans="1:50" x14ac:dyDescent="0.25">
      <c r="A479" s="259">
        <v>591</v>
      </c>
      <c r="B479" s="259" t="s">
        <v>1201</v>
      </c>
      <c r="E479" s="259" t="s">
        <v>928</v>
      </c>
      <c r="G479" s="324">
        <v>168246</v>
      </c>
      <c r="H479" s="325">
        <v>0</v>
      </c>
      <c r="I479" s="324">
        <f t="shared" si="5"/>
        <v>168246</v>
      </c>
      <c r="K479"/>
      <c r="L479"/>
      <c r="M479"/>
      <c r="N479"/>
      <c r="O479"/>
      <c r="P479"/>
      <c r="Q479"/>
      <c r="R479"/>
      <c r="S479"/>
      <c r="T479"/>
      <c r="U479"/>
      <c r="V479"/>
      <c r="W479"/>
      <c r="X479"/>
      <c r="Y479"/>
      <c r="Z479"/>
      <c r="AA479"/>
      <c r="AB479"/>
      <c r="AC479"/>
      <c r="AD479"/>
      <c r="AE479"/>
      <c r="AF479"/>
      <c r="AG479"/>
      <c r="AH479"/>
      <c r="AI479"/>
      <c r="AJ479"/>
      <c r="AK479"/>
      <c r="AL479"/>
      <c r="AM479"/>
      <c r="AN479"/>
      <c r="AO479"/>
      <c r="AP479"/>
      <c r="AQ479"/>
      <c r="AR479"/>
      <c r="AS479"/>
      <c r="AT479"/>
      <c r="AU479"/>
      <c r="AV479"/>
      <c r="AW479"/>
      <c r="AX479"/>
    </row>
    <row r="480" spans="1:50" x14ac:dyDescent="0.25">
      <c r="A480" s="259">
        <v>592</v>
      </c>
      <c r="B480" s="259" t="s">
        <v>1201</v>
      </c>
      <c r="E480" s="259" t="s">
        <v>928</v>
      </c>
      <c r="G480" s="324">
        <v>170823</v>
      </c>
      <c r="H480" s="325">
        <v>0</v>
      </c>
      <c r="I480" s="324">
        <f t="shared" si="5"/>
        <v>170823</v>
      </c>
      <c r="K480"/>
      <c r="L480"/>
      <c r="M480"/>
      <c r="N480"/>
      <c r="O480"/>
      <c r="P480"/>
      <c r="Q480"/>
      <c r="R480"/>
      <c r="S480"/>
      <c r="T480"/>
      <c r="U480"/>
      <c r="V480"/>
      <c r="W480"/>
      <c r="X480"/>
      <c r="Y480"/>
      <c r="Z480"/>
      <c r="AA480"/>
      <c r="AB480"/>
      <c r="AC480"/>
      <c r="AD480"/>
      <c r="AE480"/>
      <c r="AF480"/>
      <c r="AG480"/>
      <c r="AH480"/>
      <c r="AI480"/>
      <c r="AJ480"/>
      <c r="AK480"/>
      <c r="AL480"/>
      <c r="AM480"/>
      <c r="AN480"/>
      <c r="AO480"/>
      <c r="AP480"/>
      <c r="AQ480"/>
      <c r="AR480"/>
      <c r="AS480"/>
      <c r="AT480"/>
      <c r="AU480"/>
      <c r="AV480"/>
      <c r="AW480"/>
      <c r="AX480"/>
    </row>
    <row r="481" spans="1:50" x14ac:dyDescent="0.25">
      <c r="A481" s="259">
        <v>593</v>
      </c>
      <c r="B481" s="259" t="s">
        <v>1208</v>
      </c>
      <c r="E481" s="259" t="s">
        <v>928</v>
      </c>
      <c r="G481" s="324">
        <v>172920</v>
      </c>
      <c r="H481" s="325">
        <v>0</v>
      </c>
      <c r="I481" s="324">
        <f t="shared" si="5"/>
        <v>172920</v>
      </c>
      <c r="K481"/>
      <c r="L481"/>
      <c r="M481"/>
      <c r="N481"/>
      <c r="O481"/>
      <c r="P481"/>
      <c r="Q481"/>
      <c r="R481"/>
      <c r="S481"/>
      <c r="T481"/>
      <c r="U481"/>
      <c r="V481"/>
      <c r="W481"/>
      <c r="X481"/>
      <c r="Y481"/>
      <c r="Z481"/>
      <c r="AA481"/>
      <c r="AB481"/>
      <c r="AC481"/>
      <c r="AD481"/>
      <c r="AE481"/>
      <c r="AF481"/>
      <c r="AG481"/>
      <c r="AH481"/>
      <c r="AI481"/>
      <c r="AJ481"/>
      <c r="AK481"/>
      <c r="AL481"/>
      <c r="AM481"/>
      <c r="AN481"/>
      <c r="AO481"/>
      <c r="AP481"/>
      <c r="AQ481"/>
      <c r="AR481"/>
      <c r="AS481"/>
      <c r="AT481"/>
      <c r="AU481"/>
      <c r="AV481"/>
      <c r="AW481"/>
      <c r="AX481"/>
    </row>
    <row r="482" spans="1:50" x14ac:dyDescent="0.25">
      <c r="A482" s="259">
        <v>594</v>
      </c>
      <c r="B482" s="259" t="s">
        <v>1180</v>
      </c>
      <c r="E482" s="259" t="s">
        <v>928</v>
      </c>
      <c r="G482" s="324">
        <v>174000</v>
      </c>
      <c r="H482" s="325">
        <v>0</v>
      </c>
      <c r="I482" s="324">
        <f t="shared" si="5"/>
        <v>174000</v>
      </c>
      <c r="K482"/>
      <c r="L482"/>
      <c r="M482"/>
      <c r="N482"/>
      <c r="O482"/>
      <c r="P482"/>
      <c r="Q482"/>
      <c r="R482"/>
      <c r="S482"/>
      <c r="T482"/>
      <c r="U482"/>
      <c r="V482"/>
      <c r="W482"/>
      <c r="X482"/>
      <c r="Y482"/>
      <c r="Z482"/>
      <c r="AA482"/>
      <c r="AB482"/>
      <c r="AC482"/>
      <c r="AD482"/>
      <c r="AE482"/>
      <c r="AF482"/>
      <c r="AG482"/>
      <c r="AH482"/>
      <c r="AI482"/>
      <c r="AJ482"/>
      <c r="AK482"/>
      <c r="AL482"/>
      <c r="AM482"/>
      <c r="AN482"/>
      <c r="AO482"/>
      <c r="AP482"/>
      <c r="AQ482"/>
      <c r="AR482"/>
      <c r="AS482"/>
      <c r="AT482"/>
      <c r="AU482"/>
      <c r="AV482"/>
      <c r="AW482"/>
      <c r="AX482"/>
    </row>
    <row r="483" spans="1:50" x14ac:dyDescent="0.25">
      <c r="A483" s="259">
        <v>595</v>
      </c>
      <c r="B483" s="259" t="s">
        <v>1198</v>
      </c>
      <c r="E483" s="259" t="s">
        <v>928</v>
      </c>
      <c r="G483" s="324">
        <v>175900</v>
      </c>
      <c r="H483" s="325">
        <v>0</v>
      </c>
      <c r="I483" s="324">
        <f t="shared" si="5"/>
        <v>175900</v>
      </c>
      <c r="K483"/>
      <c r="L483"/>
      <c r="M483"/>
      <c r="N483"/>
      <c r="O483"/>
      <c r="P483"/>
      <c r="Q483"/>
      <c r="R483"/>
      <c r="S483"/>
      <c r="T483"/>
      <c r="U483"/>
      <c r="V483"/>
      <c r="W483"/>
      <c r="X483"/>
      <c r="Y483"/>
      <c r="Z483"/>
      <c r="AA483"/>
      <c r="AB483"/>
      <c r="AC483"/>
      <c r="AD483"/>
      <c r="AE483"/>
      <c r="AF483"/>
      <c r="AG483"/>
      <c r="AH483"/>
      <c r="AI483"/>
      <c r="AJ483"/>
      <c r="AK483"/>
      <c r="AL483"/>
      <c r="AM483"/>
      <c r="AN483"/>
      <c r="AO483"/>
      <c r="AP483"/>
      <c r="AQ483"/>
      <c r="AR483"/>
      <c r="AS483"/>
      <c r="AT483"/>
      <c r="AU483"/>
      <c r="AV483"/>
      <c r="AW483"/>
      <c r="AX483"/>
    </row>
    <row r="484" spans="1:50" x14ac:dyDescent="0.25">
      <c r="A484" s="259">
        <v>596</v>
      </c>
      <c r="B484" s="259" t="s">
        <v>1201</v>
      </c>
      <c r="E484" s="259" t="s">
        <v>928</v>
      </c>
      <c r="G484" s="324">
        <v>176580</v>
      </c>
      <c r="H484" s="325">
        <v>0</v>
      </c>
      <c r="I484" s="324">
        <f t="shared" si="5"/>
        <v>176580</v>
      </c>
      <c r="K484"/>
      <c r="L484"/>
      <c r="M484"/>
      <c r="N484"/>
      <c r="O484"/>
      <c r="P484"/>
      <c r="Q484"/>
      <c r="R484"/>
      <c r="S484"/>
      <c r="T484"/>
      <c r="U484"/>
      <c r="V484"/>
      <c r="W484"/>
      <c r="X484"/>
      <c r="Y484"/>
      <c r="Z484"/>
      <c r="AA484"/>
      <c r="AB484"/>
      <c r="AC484"/>
      <c r="AD484"/>
      <c r="AE484"/>
      <c r="AF484"/>
      <c r="AG484"/>
      <c r="AH484"/>
      <c r="AI484"/>
      <c r="AJ484"/>
      <c r="AK484"/>
      <c r="AL484"/>
      <c r="AM484"/>
      <c r="AN484"/>
      <c r="AO484"/>
      <c r="AP484"/>
      <c r="AQ484"/>
      <c r="AR484"/>
      <c r="AS484"/>
      <c r="AT484"/>
      <c r="AU484"/>
      <c r="AV484"/>
      <c r="AW484"/>
      <c r="AX484"/>
    </row>
    <row r="485" spans="1:50" x14ac:dyDescent="0.25">
      <c r="A485" s="259">
        <v>597</v>
      </c>
      <c r="B485" s="259" t="s">
        <v>1198</v>
      </c>
      <c r="E485" s="259" t="s">
        <v>928</v>
      </c>
      <c r="G485" s="324">
        <v>177320</v>
      </c>
      <c r="H485" s="325">
        <v>0</v>
      </c>
      <c r="I485" s="324">
        <f t="shared" si="5"/>
        <v>177320</v>
      </c>
      <c r="K485"/>
      <c r="L485"/>
      <c r="M485"/>
      <c r="N485"/>
      <c r="O485"/>
      <c r="P485"/>
      <c r="Q485"/>
      <c r="R485"/>
      <c r="S485"/>
      <c r="T485"/>
      <c r="U485"/>
      <c r="V485"/>
      <c r="W485"/>
      <c r="X485"/>
      <c r="Y485"/>
      <c r="Z485"/>
      <c r="AA485"/>
      <c r="AB485"/>
      <c r="AC485"/>
      <c r="AD485"/>
      <c r="AE485"/>
      <c r="AF485"/>
      <c r="AG485"/>
      <c r="AH485"/>
      <c r="AI485"/>
      <c r="AJ485"/>
      <c r="AK485"/>
      <c r="AL485"/>
      <c r="AM485"/>
      <c r="AN485"/>
      <c r="AO485"/>
      <c r="AP485"/>
      <c r="AQ485"/>
      <c r="AR485"/>
      <c r="AS485"/>
      <c r="AT485"/>
      <c r="AU485"/>
      <c r="AV485"/>
      <c r="AW485"/>
      <c r="AX485"/>
    </row>
    <row r="486" spans="1:50" x14ac:dyDescent="0.25">
      <c r="A486" s="259">
        <v>598</v>
      </c>
      <c r="B486" s="259" t="s">
        <v>1209</v>
      </c>
      <c r="E486" s="259" t="s">
        <v>928</v>
      </c>
      <c r="G486" s="324">
        <v>179100</v>
      </c>
      <c r="H486" s="325">
        <v>0</v>
      </c>
      <c r="I486" s="324">
        <f t="shared" si="5"/>
        <v>179100</v>
      </c>
      <c r="K486"/>
      <c r="L486"/>
      <c r="M486"/>
      <c r="N486"/>
      <c r="O486"/>
      <c r="P486"/>
      <c r="Q486"/>
      <c r="R486"/>
      <c r="S486"/>
      <c r="T486"/>
      <c r="U486"/>
      <c r="V486"/>
      <c r="W486"/>
      <c r="X486"/>
      <c r="Y486"/>
      <c r="Z486"/>
      <c r="AA486"/>
      <c r="AB486"/>
      <c r="AC486"/>
      <c r="AD486"/>
      <c r="AE486"/>
      <c r="AF486"/>
      <c r="AG486"/>
      <c r="AH486"/>
      <c r="AI486"/>
      <c r="AJ486"/>
      <c r="AK486"/>
      <c r="AL486"/>
      <c r="AM486"/>
      <c r="AN486"/>
      <c r="AO486"/>
      <c r="AP486"/>
      <c r="AQ486"/>
      <c r="AR486"/>
      <c r="AS486"/>
      <c r="AT486"/>
      <c r="AU486"/>
      <c r="AV486"/>
      <c r="AW486"/>
      <c r="AX486"/>
    </row>
    <row r="487" spans="1:50" x14ac:dyDescent="0.25">
      <c r="A487" s="259">
        <v>599</v>
      </c>
      <c r="B487" s="259" t="s">
        <v>1207</v>
      </c>
      <c r="E487" s="259" t="s">
        <v>928</v>
      </c>
      <c r="G487" s="324">
        <v>179750</v>
      </c>
      <c r="H487" s="325">
        <v>0</v>
      </c>
      <c r="I487" s="324">
        <f t="shared" si="5"/>
        <v>179750</v>
      </c>
      <c r="K487"/>
      <c r="L487"/>
      <c r="M487"/>
      <c r="N487"/>
      <c r="O487"/>
      <c r="P487"/>
      <c r="Q487"/>
      <c r="R487"/>
      <c r="S487"/>
      <c r="T487"/>
      <c r="U487"/>
      <c r="V487"/>
      <c r="W487"/>
      <c r="X487"/>
      <c r="Y487"/>
      <c r="Z487"/>
      <c r="AA487"/>
      <c r="AB487"/>
      <c r="AC487"/>
      <c r="AD487"/>
      <c r="AE487"/>
      <c r="AF487"/>
      <c r="AG487"/>
      <c r="AH487"/>
      <c r="AI487"/>
      <c r="AJ487"/>
      <c r="AK487"/>
      <c r="AL487"/>
      <c r="AM487"/>
      <c r="AN487"/>
      <c r="AO487"/>
      <c r="AP487"/>
      <c r="AQ487"/>
      <c r="AR487"/>
      <c r="AS487"/>
      <c r="AT487"/>
      <c r="AU487"/>
      <c r="AV487"/>
      <c r="AW487"/>
      <c r="AX487"/>
    </row>
    <row r="488" spans="1:50" x14ac:dyDescent="0.25">
      <c r="A488" s="259">
        <v>600</v>
      </c>
      <c r="B488" s="259" t="s">
        <v>1210</v>
      </c>
      <c r="E488" s="259" t="s">
        <v>928</v>
      </c>
      <c r="G488" s="324">
        <v>180000</v>
      </c>
      <c r="H488" s="325">
        <v>0</v>
      </c>
      <c r="I488" s="324">
        <f t="shared" si="5"/>
        <v>180000</v>
      </c>
      <c r="K488"/>
      <c r="L488"/>
      <c r="M488"/>
      <c r="N488"/>
      <c r="O488"/>
      <c r="P488"/>
      <c r="Q488"/>
      <c r="R488"/>
      <c r="S488"/>
      <c r="T488"/>
      <c r="U488"/>
      <c r="V488"/>
      <c r="W488"/>
      <c r="X488"/>
      <c r="Y488"/>
      <c r="Z488"/>
      <c r="AA488"/>
      <c r="AB488"/>
      <c r="AC488"/>
      <c r="AD488"/>
      <c r="AE488"/>
      <c r="AF488"/>
      <c r="AG488"/>
      <c r="AH488"/>
      <c r="AI488"/>
      <c r="AJ488"/>
      <c r="AK488"/>
      <c r="AL488"/>
      <c r="AM488"/>
      <c r="AN488"/>
      <c r="AO488"/>
      <c r="AP488"/>
      <c r="AQ488"/>
      <c r="AR488"/>
      <c r="AS488"/>
      <c r="AT488"/>
      <c r="AU488"/>
      <c r="AV488"/>
      <c r="AW488"/>
      <c r="AX488"/>
    </row>
    <row r="489" spans="1:50" x14ac:dyDescent="0.25">
      <c r="A489" s="259">
        <v>601</v>
      </c>
      <c r="B489" s="259" t="s">
        <v>1211</v>
      </c>
      <c r="E489" s="259" t="s">
        <v>928</v>
      </c>
      <c r="G489" s="324">
        <v>181606</v>
      </c>
      <c r="H489" s="325">
        <v>0</v>
      </c>
      <c r="I489" s="324">
        <f t="shared" si="5"/>
        <v>181606</v>
      </c>
      <c r="K489"/>
      <c r="L489"/>
      <c r="M489"/>
      <c r="N489"/>
      <c r="O489"/>
      <c r="P489"/>
      <c r="Q489"/>
      <c r="R489"/>
      <c r="S489"/>
      <c r="T489"/>
      <c r="U489"/>
      <c r="V489"/>
      <c r="W489"/>
      <c r="X489"/>
      <c r="Y489"/>
      <c r="Z489"/>
      <c r="AA489"/>
      <c r="AB489"/>
      <c r="AC489"/>
      <c r="AD489"/>
      <c r="AE489"/>
      <c r="AF489"/>
      <c r="AG489"/>
      <c r="AH489"/>
      <c r="AI489"/>
      <c r="AJ489"/>
      <c r="AK489"/>
      <c r="AL489"/>
      <c r="AM489"/>
      <c r="AN489"/>
      <c r="AO489"/>
      <c r="AP489"/>
      <c r="AQ489"/>
      <c r="AR489"/>
      <c r="AS489"/>
      <c r="AT489"/>
      <c r="AU489"/>
      <c r="AV489"/>
      <c r="AW489"/>
      <c r="AX489"/>
    </row>
    <row r="490" spans="1:50" x14ac:dyDescent="0.25">
      <c r="A490" s="259">
        <v>602</v>
      </c>
      <c r="B490" s="259" t="s">
        <v>1180</v>
      </c>
      <c r="E490" s="259" t="s">
        <v>928</v>
      </c>
      <c r="G490" s="324">
        <v>184640</v>
      </c>
      <c r="H490" s="325">
        <v>0</v>
      </c>
      <c r="I490" s="324">
        <f t="shared" si="5"/>
        <v>184640</v>
      </c>
      <c r="K490"/>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row>
    <row r="491" spans="1:50" x14ac:dyDescent="0.25">
      <c r="A491" s="259">
        <v>603</v>
      </c>
      <c r="B491" s="259" t="s">
        <v>1212</v>
      </c>
      <c r="E491" s="259" t="s">
        <v>928</v>
      </c>
      <c r="G491" s="324">
        <v>186560</v>
      </c>
      <c r="H491" s="325">
        <v>0</v>
      </c>
      <c r="I491" s="324">
        <f t="shared" si="5"/>
        <v>186560</v>
      </c>
      <c r="K491"/>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row>
    <row r="492" spans="1:50" x14ac:dyDescent="0.25">
      <c r="A492" s="259">
        <v>604</v>
      </c>
      <c r="B492" s="259" t="s">
        <v>1212</v>
      </c>
      <c r="E492" s="259" t="s">
        <v>928</v>
      </c>
      <c r="G492" s="324">
        <v>189200</v>
      </c>
      <c r="H492" s="325">
        <v>0</v>
      </c>
      <c r="I492" s="324">
        <f t="shared" si="5"/>
        <v>189200</v>
      </c>
      <c r="K492"/>
      <c r="L492"/>
      <c r="M492"/>
      <c r="N492"/>
      <c r="O492"/>
      <c r="P492"/>
      <c r="Q492"/>
      <c r="R492"/>
      <c r="S492"/>
      <c r="T492"/>
      <c r="U492"/>
      <c r="V492"/>
      <c r="W492"/>
      <c r="X492"/>
      <c r="Y492"/>
      <c r="Z492"/>
      <c r="AA492"/>
      <c r="AB492"/>
      <c r="AC492"/>
      <c r="AD492"/>
      <c r="AE492"/>
      <c r="AF492"/>
      <c r="AG492"/>
      <c r="AH492"/>
      <c r="AI492"/>
      <c r="AJ492"/>
      <c r="AK492"/>
      <c r="AL492"/>
      <c r="AM492"/>
      <c r="AN492"/>
      <c r="AO492"/>
      <c r="AP492"/>
      <c r="AQ492"/>
      <c r="AR492"/>
      <c r="AS492"/>
      <c r="AT492"/>
      <c r="AU492"/>
      <c r="AV492"/>
      <c r="AW492"/>
      <c r="AX492"/>
    </row>
    <row r="493" spans="1:50" x14ac:dyDescent="0.25">
      <c r="A493" s="259">
        <v>605</v>
      </c>
      <c r="B493" s="259" t="s">
        <v>1213</v>
      </c>
      <c r="E493" s="259" t="s">
        <v>928</v>
      </c>
      <c r="G493" s="324">
        <v>190050</v>
      </c>
      <c r="H493" s="325">
        <v>0</v>
      </c>
      <c r="I493" s="324">
        <f t="shared" si="5"/>
        <v>190050</v>
      </c>
      <c r="K493"/>
      <c r="L493"/>
      <c r="M493"/>
      <c r="N493"/>
      <c r="O493"/>
      <c r="P493"/>
      <c r="Q493"/>
      <c r="R493"/>
      <c r="S493"/>
      <c r="T493"/>
      <c r="U493"/>
      <c r="V493"/>
      <c r="W493"/>
      <c r="X493"/>
      <c r="Y493"/>
      <c r="Z493"/>
      <c r="AA493"/>
      <c r="AB493"/>
      <c r="AC493"/>
      <c r="AD493"/>
      <c r="AE493"/>
      <c r="AF493"/>
      <c r="AG493"/>
      <c r="AH493"/>
      <c r="AI493"/>
      <c r="AJ493"/>
      <c r="AK493"/>
      <c r="AL493"/>
      <c r="AM493"/>
      <c r="AN493"/>
      <c r="AO493"/>
      <c r="AP493"/>
      <c r="AQ493"/>
      <c r="AR493"/>
      <c r="AS493"/>
      <c r="AT493"/>
      <c r="AU493"/>
      <c r="AV493"/>
      <c r="AW493"/>
      <c r="AX493"/>
    </row>
    <row r="494" spans="1:50" x14ac:dyDescent="0.25">
      <c r="A494" s="259">
        <v>606</v>
      </c>
      <c r="B494" s="259" t="s">
        <v>1212</v>
      </c>
      <c r="E494" s="259" t="s">
        <v>928</v>
      </c>
      <c r="G494" s="324">
        <v>190080</v>
      </c>
      <c r="H494" s="325">
        <v>0</v>
      </c>
      <c r="I494" s="324">
        <f t="shared" si="5"/>
        <v>190080</v>
      </c>
      <c r="K494"/>
      <c r="L494"/>
      <c r="M494"/>
      <c r="N494"/>
      <c r="O494"/>
      <c r="P494"/>
      <c r="Q494"/>
      <c r="R494"/>
      <c r="S494"/>
      <c r="T494"/>
      <c r="U494"/>
      <c r="V494"/>
      <c r="W494"/>
      <c r="X494"/>
      <c r="Y494"/>
      <c r="Z494"/>
      <c r="AA494"/>
      <c r="AB494"/>
      <c r="AC494"/>
      <c r="AD494"/>
      <c r="AE494"/>
      <c r="AF494"/>
      <c r="AG494"/>
      <c r="AH494"/>
      <c r="AI494"/>
      <c r="AJ494"/>
      <c r="AK494"/>
      <c r="AL494"/>
      <c r="AM494"/>
      <c r="AN494"/>
      <c r="AO494"/>
      <c r="AP494"/>
      <c r="AQ494"/>
      <c r="AR494"/>
      <c r="AS494"/>
      <c r="AT494"/>
      <c r="AU494"/>
      <c r="AV494"/>
      <c r="AW494"/>
      <c r="AX494"/>
    </row>
    <row r="495" spans="1:50" x14ac:dyDescent="0.25">
      <c r="A495" s="259">
        <v>607</v>
      </c>
      <c r="B495" s="259" t="s">
        <v>1212</v>
      </c>
      <c r="E495" s="259" t="s">
        <v>928</v>
      </c>
      <c r="G495" s="324">
        <v>190080</v>
      </c>
      <c r="H495" s="325">
        <v>0</v>
      </c>
      <c r="I495" s="324">
        <f t="shared" si="5"/>
        <v>190080</v>
      </c>
      <c r="K495"/>
      <c r="L495"/>
      <c r="M495"/>
      <c r="N495"/>
      <c r="O495"/>
      <c r="P495"/>
      <c r="Q495"/>
      <c r="R495"/>
      <c r="S495"/>
      <c r="T495"/>
      <c r="U495"/>
      <c r="V495"/>
      <c r="W495"/>
      <c r="X495"/>
      <c r="Y495"/>
      <c r="Z495"/>
      <c r="AA495"/>
      <c r="AB495"/>
      <c r="AC495"/>
      <c r="AD495"/>
      <c r="AE495"/>
      <c r="AF495"/>
      <c r="AG495"/>
      <c r="AH495"/>
      <c r="AI495"/>
      <c r="AJ495"/>
      <c r="AK495"/>
      <c r="AL495"/>
      <c r="AM495"/>
      <c r="AN495"/>
      <c r="AO495"/>
      <c r="AP495"/>
      <c r="AQ495"/>
      <c r="AR495"/>
      <c r="AS495"/>
      <c r="AT495"/>
      <c r="AU495"/>
      <c r="AV495"/>
      <c r="AW495"/>
      <c r="AX495"/>
    </row>
    <row r="496" spans="1:50" x14ac:dyDescent="0.25">
      <c r="A496" s="259">
        <v>608</v>
      </c>
      <c r="B496" s="259" t="s">
        <v>1188</v>
      </c>
      <c r="E496" s="259" t="s">
        <v>928</v>
      </c>
      <c r="G496" s="324">
        <v>190640</v>
      </c>
      <c r="H496" s="325">
        <v>0</v>
      </c>
      <c r="I496" s="324">
        <f t="shared" si="5"/>
        <v>190640</v>
      </c>
      <c r="K496"/>
      <c r="L496"/>
      <c r="M496"/>
      <c r="N496"/>
      <c r="O496"/>
      <c r="P496"/>
      <c r="Q496"/>
      <c r="R496"/>
      <c r="S496"/>
      <c r="T496"/>
      <c r="U496"/>
      <c r="V496"/>
      <c r="W496"/>
      <c r="X496"/>
      <c r="Y496"/>
      <c r="Z496"/>
      <c r="AA496"/>
      <c r="AB496"/>
      <c r="AC496"/>
      <c r="AD496"/>
      <c r="AE496"/>
      <c r="AF496"/>
      <c r="AG496"/>
      <c r="AH496"/>
      <c r="AI496"/>
      <c r="AJ496"/>
      <c r="AK496"/>
      <c r="AL496"/>
      <c r="AM496"/>
      <c r="AN496"/>
      <c r="AO496"/>
      <c r="AP496"/>
      <c r="AQ496"/>
      <c r="AR496"/>
      <c r="AS496"/>
      <c r="AT496"/>
      <c r="AU496"/>
      <c r="AV496"/>
      <c r="AW496"/>
      <c r="AX496"/>
    </row>
    <row r="497" spans="1:50" x14ac:dyDescent="0.25">
      <c r="A497" s="259">
        <v>609</v>
      </c>
      <c r="B497" s="259" t="s">
        <v>1214</v>
      </c>
      <c r="E497" s="259" t="s">
        <v>928</v>
      </c>
      <c r="G497" s="324">
        <v>190750</v>
      </c>
      <c r="H497" s="325">
        <v>0</v>
      </c>
      <c r="I497" s="324">
        <f t="shared" si="5"/>
        <v>190750</v>
      </c>
      <c r="K497"/>
      <c r="L497"/>
      <c r="M497"/>
      <c r="N497"/>
      <c r="O497"/>
      <c r="P497"/>
      <c r="Q497"/>
      <c r="R497"/>
      <c r="S497"/>
      <c r="T497"/>
      <c r="U497"/>
      <c r="V497"/>
      <c r="W497"/>
      <c r="X497"/>
      <c r="Y497"/>
      <c r="Z497"/>
      <c r="AA497"/>
      <c r="AB497"/>
      <c r="AC497"/>
      <c r="AD497"/>
      <c r="AE497"/>
      <c r="AF497"/>
      <c r="AG497"/>
      <c r="AH497"/>
      <c r="AI497"/>
      <c r="AJ497"/>
      <c r="AK497"/>
      <c r="AL497"/>
      <c r="AM497"/>
      <c r="AN497"/>
      <c r="AO497"/>
      <c r="AP497"/>
      <c r="AQ497"/>
      <c r="AR497"/>
      <c r="AS497"/>
      <c r="AT497"/>
      <c r="AU497"/>
      <c r="AV497"/>
      <c r="AW497"/>
      <c r="AX497"/>
    </row>
    <row r="498" spans="1:50" x14ac:dyDescent="0.25">
      <c r="A498" s="259">
        <v>610</v>
      </c>
      <c r="B498" s="259" t="s">
        <v>1205</v>
      </c>
      <c r="E498" s="259" t="s">
        <v>928</v>
      </c>
      <c r="G498" s="324">
        <v>190829</v>
      </c>
      <c r="H498" s="325">
        <v>0</v>
      </c>
      <c r="I498" s="324">
        <f t="shared" si="5"/>
        <v>190829</v>
      </c>
      <c r="K498"/>
      <c r="L498"/>
      <c r="M498"/>
      <c r="N498"/>
      <c r="O498"/>
      <c r="P498"/>
      <c r="Q498"/>
      <c r="R498"/>
      <c r="S498"/>
      <c r="T498"/>
      <c r="U498"/>
      <c r="V498"/>
      <c r="W498"/>
      <c r="X498"/>
      <c r="Y498"/>
      <c r="Z498"/>
      <c r="AA498"/>
      <c r="AB498"/>
      <c r="AC498"/>
      <c r="AD498"/>
      <c r="AE498"/>
      <c r="AF498"/>
      <c r="AG498"/>
      <c r="AH498"/>
      <c r="AI498"/>
      <c r="AJ498"/>
      <c r="AK498"/>
      <c r="AL498"/>
      <c r="AM498"/>
      <c r="AN498"/>
      <c r="AO498"/>
      <c r="AP498"/>
      <c r="AQ498"/>
      <c r="AR498"/>
      <c r="AS498"/>
      <c r="AT498"/>
      <c r="AU498"/>
      <c r="AV498"/>
      <c r="AW498"/>
      <c r="AX498"/>
    </row>
    <row r="499" spans="1:50" x14ac:dyDescent="0.25">
      <c r="A499" s="259">
        <v>611</v>
      </c>
      <c r="B499" s="259" t="s">
        <v>1212</v>
      </c>
      <c r="E499" s="259" t="s">
        <v>928</v>
      </c>
      <c r="G499" s="324">
        <v>191840</v>
      </c>
      <c r="H499" s="325">
        <v>0</v>
      </c>
      <c r="I499" s="324">
        <f t="shared" si="5"/>
        <v>191840</v>
      </c>
      <c r="K499"/>
      <c r="L499"/>
      <c r="M499"/>
      <c r="N499"/>
      <c r="O499"/>
      <c r="P499"/>
      <c r="Q499"/>
      <c r="R499"/>
      <c r="S499"/>
      <c r="T499"/>
      <c r="U499"/>
      <c r="V499"/>
      <c r="W499"/>
      <c r="X499"/>
      <c r="Y499"/>
      <c r="Z499"/>
      <c r="AA499"/>
      <c r="AB499"/>
      <c r="AC499"/>
      <c r="AD499"/>
      <c r="AE499"/>
      <c r="AF499"/>
      <c r="AG499"/>
      <c r="AH499"/>
      <c r="AI499"/>
      <c r="AJ499"/>
      <c r="AK499"/>
      <c r="AL499"/>
      <c r="AM499"/>
      <c r="AN499"/>
      <c r="AO499"/>
      <c r="AP499"/>
      <c r="AQ499"/>
      <c r="AR499"/>
      <c r="AS499"/>
      <c r="AT499"/>
      <c r="AU499"/>
      <c r="AV499"/>
      <c r="AW499"/>
      <c r="AX499"/>
    </row>
    <row r="500" spans="1:50" x14ac:dyDescent="0.25">
      <c r="A500" s="259">
        <v>612</v>
      </c>
      <c r="B500" s="259" t="s">
        <v>1201</v>
      </c>
      <c r="E500" s="259" t="s">
        <v>928</v>
      </c>
      <c r="G500" s="324">
        <v>198424</v>
      </c>
      <c r="H500" s="325">
        <v>0</v>
      </c>
      <c r="I500" s="324">
        <f t="shared" si="5"/>
        <v>198424</v>
      </c>
      <c r="K500"/>
      <c r="L500"/>
      <c r="M500"/>
      <c r="N500"/>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c r="AW500"/>
      <c r="AX500"/>
    </row>
    <row r="501" spans="1:50" x14ac:dyDescent="0.25">
      <c r="A501" s="259">
        <v>613</v>
      </c>
      <c r="B501" s="259" t="s">
        <v>1213</v>
      </c>
      <c r="E501" s="259" t="s">
        <v>928</v>
      </c>
      <c r="G501" s="324">
        <v>198510</v>
      </c>
      <c r="H501" s="325">
        <v>0</v>
      </c>
      <c r="I501" s="324">
        <f t="shared" si="5"/>
        <v>198510</v>
      </c>
      <c r="K501"/>
      <c r="L501"/>
      <c r="M501"/>
      <c r="N501"/>
      <c r="O501"/>
      <c r="P501"/>
      <c r="Q501"/>
      <c r="R501"/>
      <c r="S501"/>
      <c r="T501"/>
      <c r="U501"/>
      <c r="V501"/>
      <c r="W501"/>
      <c r="X501"/>
      <c r="Y501"/>
      <c r="Z501"/>
      <c r="AA501"/>
      <c r="AB501"/>
      <c r="AC501"/>
      <c r="AD501"/>
      <c r="AE501"/>
      <c r="AF501"/>
      <c r="AG501"/>
      <c r="AH501"/>
      <c r="AI501"/>
      <c r="AJ501"/>
      <c r="AK501"/>
      <c r="AL501"/>
      <c r="AM501"/>
      <c r="AN501"/>
      <c r="AO501"/>
      <c r="AP501"/>
      <c r="AQ501"/>
      <c r="AR501"/>
      <c r="AS501"/>
      <c r="AT501"/>
      <c r="AU501"/>
      <c r="AV501"/>
      <c r="AW501"/>
      <c r="AX501"/>
    </row>
    <row r="502" spans="1:50" x14ac:dyDescent="0.25">
      <c r="A502" s="259">
        <v>614</v>
      </c>
      <c r="B502" s="259" t="s">
        <v>1206</v>
      </c>
      <c r="E502" s="259" t="s">
        <v>928</v>
      </c>
      <c r="G502" s="324">
        <v>200000</v>
      </c>
      <c r="H502" s="325">
        <v>0</v>
      </c>
      <c r="I502" s="324">
        <f t="shared" si="5"/>
        <v>200000</v>
      </c>
      <c r="K502"/>
      <c r="L502"/>
      <c r="M502"/>
      <c r="N502"/>
      <c r="O502"/>
      <c r="P502"/>
      <c r="Q502"/>
      <c r="R502"/>
      <c r="S502"/>
      <c r="T502"/>
      <c r="U502"/>
      <c r="V502"/>
      <c r="W502"/>
      <c r="X502"/>
      <c r="Y502"/>
      <c r="Z502"/>
      <c r="AA502"/>
      <c r="AB502"/>
      <c r="AC502"/>
      <c r="AD502"/>
      <c r="AE502"/>
      <c r="AF502"/>
      <c r="AG502"/>
      <c r="AH502"/>
      <c r="AI502"/>
      <c r="AJ502"/>
      <c r="AK502"/>
      <c r="AL502"/>
      <c r="AM502"/>
      <c r="AN502"/>
      <c r="AO502"/>
      <c r="AP502"/>
      <c r="AQ502"/>
      <c r="AR502"/>
      <c r="AS502"/>
      <c r="AT502"/>
      <c r="AU502"/>
      <c r="AV502"/>
      <c r="AW502"/>
      <c r="AX502"/>
    </row>
    <row r="503" spans="1:50" x14ac:dyDescent="0.25">
      <c r="A503" s="259">
        <v>615</v>
      </c>
      <c r="B503" s="259" t="s">
        <v>1182</v>
      </c>
      <c r="E503" s="259" t="s">
        <v>928</v>
      </c>
      <c r="G503" s="324">
        <v>200000</v>
      </c>
      <c r="H503" s="325">
        <v>0</v>
      </c>
      <c r="I503" s="324">
        <f t="shared" si="5"/>
        <v>200000</v>
      </c>
      <c r="K503"/>
      <c r="L503"/>
      <c r="M503"/>
      <c r="N503"/>
      <c r="O503"/>
      <c r="P503"/>
      <c r="Q503"/>
      <c r="R503"/>
      <c r="S503"/>
      <c r="T503"/>
      <c r="U503"/>
      <c r="V503"/>
      <c r="W503"/>
      <c r="X503"/>
      <c r="Y503"/>
      <c r="Z503"/>
      <c r="AA503"/>
      <c r="AB503"/>
      <c r="AC503"/>
      <c r="AD503"/>
      <c r="AE503"/>
      <c r="AF503"/>
      <c r="AG503"/>
      <c r="AH503"/>
      <c r="AI503"/>
      <c r="AJ503"/>
      <c r="AK503"/>
      <c r="AL503"/>
      <c r="AM503"/>
      <c r="AN503"/>
      <c r="AO503"/>
      <c r="AP503"/>
      <c r="AQ503"/>
      <c r="AR503"/>
      <c r="AS503"/>
      <c r="AT503"/>
      <c r="AU503"/>
      <c r="AV503"/>
      <c r="AW503"/>
      <c r="AX503"/>
    </row>
    <row r="504" spans="1:50" x14ac:dyDescent="0.25">
      <c r="A504" s="259">
        <v>616</v>
      </c>
      <c r="B504" s="259" t="s">
        <v>1213</v>
      </c>
      <c r="E504" s="259" t="s">
        <v>928</v>
      </c>
      <c r="G504" s="324">
        <v>202212</v>
      </c>
      <c r="H504" s="325">
        <v>0</v>
      </c>
      <c r="I504" s="324">
        <f t="shared" si="5"/>
        <v>202212</v>
      </c>
      <c r="K504"/>
      <c r="L504"/>
      <c r="M504"/>
      <c r="N504"/>
      <c r="O504"/>
      <c r="P504"/>
      <c r="Q504"/>
      <c r="R504"/>
      <c r="S504"/>
      <c r="T504"/>
      <c r="U504"/>
      <c r="V504"/>
      <c r="W504"/>
      <c r="X504"/>
      <c r="Y504"/>
      <c r="Z504"/>
      <c r="AA504"/>
      <c r="AB504"/>
      <c r="AC504"/>
      <c r="AD504"/>
      <c r="AE504"/>
      <c r="AF504"/>
      <c r="AG504"/>
      <c r="AH504"/>
      <c r="AI504"/>
      <c r="AJ504"/>
      <c r="AK504"/>
      <c r="AL504"/>
      <c r="AM504"/>
      <c r="AN504"/>
      <c r="AO504"/>
      <c r="AP504"/>
      <c r="AQ504"/>
      <c r="AR504"/>
      <c r="AS504"/>
      <c r="AT504"/>
      <c r="AU504"/>
      <c r="AV504"/>
      <c r="AW504"/>
      <c r="AX504"/>
    </row>
    <row r="505" spans="1:50" x14ac:dyDescent="0.25">
      <c r="A505" s="259">
        <v>617</v>
      </c>
      <c r="B505" s="259" t="s">
        <v>1206</v>
      </c>
      <c r="E505" s="259" t="s">
        <v>928</v>
      </c>
      <c r="G505" s="324">
        <v>205300</v>
      </c>
      <c r="H505" s="325">
        <v>0</v>
      </c>
      <c r="I505" s="324">
        <f t="shared" si="5"/>
        <v>205300</v>
      </c>
      <c r="K505"/>
      <c r="L505"/>
      <c r="M505"/>
      <c r="N505"/>
      <c r="O505"/>
      <c r="P505"/>
      <c r="Q505"/>
      <c r="R505"/>
      <c r="S505"/>
      <c r="T505"/>
      <c r="U505"/>
      <c r="V505"/>
      <c r="W505"/>
      <c r="X505"/>
      <c r="Y505"/>
      <c r="Z505"/>
      <c r="AA505"/>
      <c r="AB505"/>
      <c r="AC505"/>
      <c r="AD505"/>
      <c r="AE505"/>
      <c r="AF505"/>
      <c r="AG505"/>
      <c r="AH505"/>
      <c r="AI505"/>
      <c r="AJ505"/>
      <c r="AK505"/>
      <c r="AL505"/>
      <c r="AM505"/>
      <c r="AN505"/>
      <c r="AO505"/>
      <c r="AP505"/>
      <c r="AQ505"/>
      <c r="AR505"/>
      <c r="AS505"/>
      <c r="AT505"/>
      <c r="AU505"/>
      <c r="AV505"/>
      <c r="AW505"/>
      <c r="AX505"/>
    </row>
    <row r="506" spans="1:50" x14ac:dyDescent="0.25">
      <c r="A506" s="259">
        <v>618</v>
      </c>
      <c r="B506" s="259" t="s">
        <v>1188</v>
      </c>
      <c r="E506" s="259" t="s">
        <v>928</v>
      </c>
      <c r="G506" s="324">
        <v>207207</v>
      </c>
      <c r="H506" s="325">
        <v>0</v>
      </c>
      <c r="I506" s="324">
        <f t="shared" si="5"/>
        <v>207207</v>
      </c>
      <c r="K506"/>
      <c r="L506"/>
      <c r="M506"/>
      <c r="N506"/>
      <c r="O506"/>
      <c r="P506"/>
      <c r="Q506"/>
      <c r="R506"/>
      <c r="S506"/>
      <c r="T506"/>
      <c r="U506"/>
      <c r="V506"/>
      <c r="W506"/>
      <c r="X506"/>
      <c r="Y506"/>
      <c r="Z506"/>
      <c r="AA506"/>
      <c r="AB506"/>
      <c r="AC506"/>
      <c r="AD506"/>
      <c r="AE506"/>
      <c r="AF506"/>
      <c r="AG506"/>
      <c r="AH506"/>
      <c r="AI506"/>
      <c r="AJ506"/>
      <c r="AK506"/>
      <c r="AL506"/>
      <c r="AM506"/>
      <c r="AN506"/>
      <c r="AO506"/>
      <c r="AP506"/>
      <c r="AQ506"/>
      <c r="AR506"/>
      <c r="AS506"/>
      <c r="AT506"/>
      <c r="AU506"/>
      <c r="AV506"/>
      <c r="AW506"/>
      <c r="AX506"/>
    </row>
    <row r="507" spans="1:50" x14ac:dyDescent="0.25">
      <c r="A507" s="259">
        <v>619</v>
      </c>
      <c r="B507" s="259" t="s">
        <v>1213</v>
      </c>
      <c r="E507" s="259" t="s">
        <v>928</v>
      </c>
      <c r="G507" s="324">
        <v>207252</v>
      </c>
      <c r="H507" s="325">
        <v>0</v>
      </c>
      <c r="I507" s="324">
        <f t="shared" si="5"/>
        <v>207252</v>
      </c>
      <c r="K507"/>
      <c r="L507"/>
      <c r="M507"/>
      <c r="N507"/>
      <c r="O507"/>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c r="AW507"/>
      <c r="AX507"/>
    </row>
    <row r="508" spans="1:50" x14ac:dyDescent="0.25">
      <c r="A508" s="259">
        <v>620</v>
      </c>
      <c r="B508" s="259" t="s">
        <v>1201</v>
      </c>
      <c r="E508" s="259" t="s">
        <v>928</v>
      </c>
      <c r="G508" s="324">
        <v>209145</v>
      </c>
      <c r="H508" s="325">
        <v>0</v>
      </c>
      <c r="I508" s="324">
        <f t="shared" si="5"/>
        <v>209145</v>
      </c>
      <c r="K508"/>
      <c r="L508"/>
      <c r="M508"/>
      <c r="N508"/>
      <c r="O508"/>
      <c r="P508"/>
      <c r="Q508"/>
      <c r="R508"/>
      <c r="S508"/>
      <c r="T508"/>
      <c r="U508"/>
      <c r="V508"/>
      <c r="W508"/>
      <c r="X508"/>
      <c r="Y508"/>
      <c r="Z508"/>
      <c r="AA508"/>
      <c r="AB508"/>
      <c r="AC508"/>
      <c r="AD508"/>
      <c r="AE508"/>
      <c r="AF508"/>
      <c r="AG508"/>
      <c r="AH508"/>
      <c r="AI508"/>
      <c r="AJ508"/>
      <c r="AK508"/>
      <c r="AL508"/>
      <c r="AM508"/>
      <c r="AN508"/>
      <c r="AO508"/>
      <c r="AP508"/>
      <c r="AQ508"/>
      <c r="AR508"/>
      <c r="AS508"/>
      <c r="AT508"/>
      <c r="AU508"/>
      <c r="AV508"/>
      <c r="AW508"/>
      <c r="AX508"/>
    </row>
    <row r="509" spans="1:50" x14ac:dyDescent="0.25">
      <c r="A509" s="259">
        <v>621</v>
      </c>
      <c r="B509" s="259" t="s">
        <v>1180</v>
      </c>
      <c r="E509" s="259" t="s">
        <v>928</v>
      </c>
      <c r="G509" s="324">
        <v>210240</v>
      </c>
      <c r="H509" s="325">
        <v>0</v>
      </c>
      <c r="I509" s="324">
        <f t="shared" si="5"/>
        <v>210240</v>
      </c>
      <c r="K509"/>
      <c r="L509"/>
      <c r="M509"/>
      <c r="N509"/>
      <c r="O509"/>
      <c r="P509"/>
      <c r="Q509"/>
      <c r="R509"/>
      <c r="S509"/>
      <c r="T509"/>
      <c r="U509"/>
      <c r="V509"/>
      <c r="W509"/>
      <c r="X509"/>
      <c r="Y509"/>
      <c r="Z509"/>
      <c r="AA509"/>
      <c r="AB509"/>
      <c r="AC509"/>
      <c r="AD509"/>
      <c r="AE509"/>
      <c r="AF509"/>
      <c r="AG509"/>
      <c r="AH509"/>
      <c r="AI509"/>
      <c r="AJ509"/>
      <c r="AK509"/>
      <c r="AL509"/>
      <c r="AM509"/>
      <c r="AN509"/>
      <c r="AO509"/>
      <c r="AP509"/>
      <c r="AQ509"/>
      <c r="AR509"/>
      <c r="AS509"/>
      <c r="AT509"/>
      <c r="AU509"/>
      <c r="AV509"/>
      <c r="AW509"/>
      <c r="AX509"/>
    </row>
    <row r="510" spans="1:50" x14ac:dyDescent="0.25">
      <c r="A510" s="259">
        <v>622</v>
      </c>
      <c r="B510" s="259" t="s">
        <v>1213</v>
      </c>
      <c r="E510" s="259" t="s">
        <v>928</v>
      </c>
      <c r="G510" s="324">
        <v>211576</v>
      </c>
      <c r="H510" s="325">
        <v>0</v>
      </c>
      <c r="I510" s="324">
        <f t="shared" si="5"/>
        <v>211576</v>
      </c>
      <c r="K510"/>
      <c r="L510"/>
      <c r="M510"/>
      <c r="N510"/>
      <c r="O510"/>
      <c r="P510"/>
      <c r="Q510"/>
      <c r="R510"/>
      <c r="S510"/>
      <c r="T510"/>
      <c r="U510"/>
      <c r="V510"/>
      <c r="W510"/>
      <c r="X510"/>
      <c r="Y510"/>
      <c r="Z510"/>
      <c r="AA510"/>
      <c r="AB510"/>
      <c r="AC510"/>
      <c r="AD510"/>
      <c r="AE510"/>
      <c r="AF510"/>
      <c r="AG510"/>
      <c r="AH510"/>
      <c r="AI510"/>
      <c r="AJ510"/>
      <c r="AK510"/>
      <c r="AL510"/>
      <c r="AM510"/>
      <c r="AN510"/>
      <c r="AO510"/>
      <c r="AP510"/>
      <c r="AQ510"/>
      <c r="AR510"/>
      <c r="AS510"/>
      <c r="AT510"/>
      <c r="AU510"/>
      <c r="AV510"/>
      <c r="AW510"/>
      <c r="AX510"/>
    </row>
    <row r="511" spans="1:50" x14ac:dyDescent="0.25">
      <c r="A511" s="259">
        <v>623</v>
      </c>
      <c r="B511" s="259" t="s">
        <v>1206</v>
      </c>
      <c r="E511" s="259" t="s">
        <v>928</v>
      </c>
      <c r="G511" s="324">
        <v>212000</v>
      </c>
      <c r="H511" s="325">
        <v>0</v>
      </c>
      <c r="I511" s="324">
        <f t="shared" si="5"/>
        <v>212000</v>
      </c>
      <c r="K511"/>
      <c r="L511"/>
      <c r="M511"/>
      <c r="N511"/>
      <c r="O511"/>
      <c r="P511"/>
      <c r="Q511"/>
      <c r="R511"/>
      <c r="S511"/>
      <c r="T511"/>
      <c r="U511"/>
      <c r="V511"/>
      <c r="W511"/>
      <c r="X511"/>
      <c r="Y511"/>
      <c r="Z511"/>
      <c r="AA511"/>
      <c r="AB511"/>
      <c r="AC511"/>
      <c r="AD511"/>
      <c r="AE511"/>
      <c r="AF511"/>
      <c r="AG511"/>
      <c r="AH511"/>
      <c r="AI511"/>
      <c r="AJ511"/>
      <c r="AK511"/>
      <c r="AL511"/>
      <c r="AM511"/>
      <c r="AN511"/>
      <c r="AO511"/>
      <c r="AP511"/>
      <c r="AQ511"/>
      <c r="AR511"/>
      <c r="AS511"/>
      <c r="AT511"/>
      <c r="AU511"/>
      <c r="AV511"/>
      <c r="AW511"/>
      <c r="AX511"/>
    </row>
    <row r="512" spans="1:50" x14ac:dyDescent="0.25">
      <c r="A512" s="259">
        <v>624</v>
      </c>
      <c r="B512" s="259" t="s">
        <v>943</v>
      </c>
      <c r="E512" s="259" t="s">
        <v>928</v>
      </c>
      <c r="G512" s="324">
        <v>212400</v>
      </c>
      <c r="H512" s="325">
        <v>0</v>
      </c>
      <c r="I512" s="324">
        <f t="shared" si="5"/>
        <v>212400</v>
      </c>
      <c r="K512"/>
      <c r="L512"/>
      <c r="M512"/>
      <c r="N512"/>
      <c r="O512"/>
      <c r="P512"/>
      <c r="Q512"/>
      <c r="R512"/>
      <c r="S512"/>
      <c r="T512"/>
      <c r="U512"/>
      <c r="V512"/>
      <c r="W512"/>
      <c r="X512"/>
      <c r="Y512"/>
      <c r="Z512"/>
      <c r="AA512"/>
      <c r="AB512"/>
      <c r="AC512"/>
      <c r="AD512"/>
      <c r="AE512"/>
      <c r="AF512"/>
      <c r="AG512"/>
      <c r="AH512"/>
      <c r="AI512"/>
      <c r="AJ512"/>
      <c r="AK512"/>
      <c r="AL512"/>
      <c r="AM512"/>
      <c r="AN512"/>
      <c r="AO512"/>
      <c r="AP512"/>
      <c r="AQ512"/>
      <c r="AR512"/>
      <c r="AS512"/>
      <c r="AT512"/>
      <c r="AU512"/>
      <c r="AV512"/>
      <c r="AW512"/>
      <c r="AX512"/>
    </row>
    <row r="513" spans="1:50" x14ac:dyDescent="0.25">
      <c r="A513" s="259">
        <v>625</v>
      </c>
      <c r="B513" s="259" t="s">
        <v>1141</v>
      </c>
      <c r="E513" s="259" t="s">
        <v>928</v>
      </c>
      <c r="G513" s="324">
        <v>213000</v>
      </c>
      <c r="H513" s="325">
        <v>0</v>
      </c>
      <c r="I513" s="324">
        <f t="shared" si="5"/>
        <v>213000</v>
      </c>
      <c r="K513"/>
      <c r="L513"/>
      <c r="M513"/>
      <c r="N513"/>
      <c r="O513"/>
      <c r="P513"/>
      <c r="Q513"/>
      <c r="R513"/>
      <c r="S513"/>
      <c r="T513"/>
      <c r="U513"/>
      <c r="V513"/>
      <c r="W513"/>
      <c r="X513"/>
      <c r="Y513"/>
      <c r="Z513"/>
      <c r="AA513"/>
      <c r="AB513"/>
      <c r="AC513"/>
      <c r="AD513"/>
      <c r="AE513"/>
      <c r="AF513"/>
      <c r="AG513"/>
      <c r="AH513"/>
      <c r="AI513"/>
      <c r="AJ513"/>
      <c r="AK513"/>
      <c r="AL513"/>
      <c r="AM513"/>
      <c r="AN513"/>
      <c r="AO513"/>
      <c r="AP513"/>
      <c r="AQ513"/>
      <c r="AR513"/>
      <c r="AS513"/>
      <c r="AT513"/>
      <c r="AU513"/>
      <c r="AV513"/>
      <c r="AW513"/>
      <c r="AX513"/>
    </row>
    <row r="514" spans="1:50" x14ac:dyDescent="0.25">
      <c r="A514" s="259">
        <v>626</v>
      </c>
      <c r="B514" s="259" t="s">
        <v>1171</v>
      </c>
      <c r="E514" s="259" t="s">
        <v>928</v>
      </c>
      <c r="G514" s="324">
        <v>214000</v>
      </c>
      <c r="H514" s="325">
        <v>0</v>
      </c>
      <c r="I514" s="324">
        <f t="shared" si="5"/>
        <v>214000</v>
      </c>
      <c r="K514"/>
      <c r="L514"/>
      <c r="M514"/>
      <c r="N514"/>
      <c r="O51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c r="AW514"/>
      <c r="AX514"/>
    </row>
    <row r="515" spans="1:50" x14ac:dyDescent="0.25">
      <c r="A515" s="259">
        <v>627</v>
      </c>
      <c r="B515" s="259" t="s">
        <v>1128</v>
      </c>
      <c r="E515" s="259" t="s">
        <v>928</v>
      </c>
      <c r="G515" s="324">
        <v>215300</v>
      </c>
      <c r="H515" s="325">
        <v>0</v>
      </c>
      <c r="I515" s="324">
        <f t="shared" si="5"/>
        <v>215300</v>
      </c>
      <c r="K515"/>
      <c r="L515"/>
      <c r="M515"/>
      <c r="N515"/>
      <c r="O515"/>
      <c r="P515"/>
      <c r="Q515"/>
      <c r="R515"/>
      <c r="S515"/>
      <c r="T515"/>
      <c r="U515"/>
      <c r="V515"/>
      <c r="W515"/>
      <c r="X515"/>
      <c r="Y515"/>
      <c r="Z515"/>
      <c r="AA515"/>
      <c r="AB515"/>
      <c r="AC515"/>
      <c r="AD515"/>
      <c r="AE515"/>
      <c r="AF515"/>
      <c r="AG515"/>
      <c r="AH515"/>
      <c r="AI515"/>
      <c r="AJ515"/>
      <c r="AK515"/>
      <c r="AL515"/>
      <c r="AM515"/>
      <c r="AN515"/>
      <c r="AO515"/>
      <c r="AP515"/>
      <c r="AQ515"/>
      <c r="AR515"/>
      <c r="AS515"/>
      <c r="AT515"/>
      <c r="AU515"/>
      <c r="AV515"/>
      <c r="AW515"/>
      <c r="AX515"/>
    </row>
    <row r="516" spans="1:50" x14ac:dyDescent="0.25">
      <c r="A516" s="259">
        <v>628</v>
      </c>
      <c r="B516" s="259" t="s">
        <v>1213</v>
      </c>
      <c r="E516" s="259" t="s">
        <v>928</v>
      </c>
      <c r="G516" s="324">
        <v>215359</v>
      </c>
      <c r="H516" s="325">
        <v>0</v>
      </c>
      <c r="I516" s="324">
        <f t="shared" si="5"/>
        <v>215359</v>
      </c>
      <c r="K516"/>
      <c r="L516"/>
      <c r="M516"/>
      <c r="N516"/>
      <c r="O516"/>
      <c r="P516"/>
      <c r="Q516"/>
      <c r="R516"/>
      <c r="S516"/>
      <c r="T516"/>
      <c r="U516"/>
      <c r="V516"/>
      <c r="W516"/>
      <c r="X516"/>
      <c r="Y516"/>
      <c r="Z516"/>
      <c r="AA516"/>
      <c r="AB516"/>
      <c r="AC516"/>
      <c r="AD516"/>
      <c r="AE516"/>
      <c r="AF516"/>
      <c r="AG516"/>
      <c r="AH516"/>
      <c r="AI516"/>
      <c r="AJ516"/>
      <c r="AK516"/>
      <c r="AL516"/>
      <c r="AM516"/>
      <c r="AN516"/>
      <c r="AO516"/>
      <c r="AP516"/>
      <c r="AQ516"/>
      <c r="AR516"/>
      <c r="AS516"/>
      <c r="AT516"/>
      <c r="AU516"/>
      <c r="AV516"/>
      <c r="AW516"/>
      <c r="AX516"/>
    </row>
    <row r="517" spans="1:50" x14ac:dyDescent="0.25">
      <c r="A517" s="259">
        <v>629</v>
      </c>
      <c r="B517" s="259" t="s">
        <v>1141</v>
      </c>
      <c r="E517" s="259" t="s">
        <v>928</v>
      </c>
      <c r="G517" s="324">
        <v>216622</v>
      </c>
      <c r="H517" s="325">
        <v>0</v>
      </c>
      <c r="I517" s="324">
        <f t="shared" si="5"/>
        <v>216622</v>
      </c>
      <c r="K517"/>
      <c r="L517"/>
      <c r="M517"/>
      <c r="N517"/>
      <c r="O517"/>
      <c r="P517"/>
      <c r="Q517"/>
      <c r="R517"/>
      <c r="S517"/>
      <c r="T517"/>
      <c r="U517"/>
      <c r="V517"/>
      <c r="W517"/>
      <c r="X517"/>
      <c r="Y517"/>
      <c r="Z517"/>
      <c r="AA517"/>
      <c r="AB517"/>
      <c r="AC517"/>
      <c r="AD517"/>
      <c r="AE517"/>
      <c r="AF517"/>
      <c r="AG517"/>
      <c r="AH517"/>
      <c r="AI517"/>
      <c r="AJ517"/>
      <c r="AK517"/>
      <c r="AL517"/>
      <c r="AM517"/>
      <c r="AN517"/>
      <c r="AO517"/>
      <c r="AP517"/>
      <c r="AQ517"/>
      <c r="AR517"/>
      <c r="AS517"/>
      <c r="AT517"/>
      <c r="AU517"/>
      <c r="AV517"/>
      <c r="AW517"/>
      <c r="AX517"/>
    </row>
    <row r="518" spans="1:50" x14ac:dyDescent="0.25">
      <c r="A518" s="259">
        <v>630</v>
      </c>
      <c r="B518" s="259" t="s">
        <v>1182</v>
      </c>
      <c r="E518" s="259" t="s">
        <v>928</v>
      </c>
      <c r="G518" s="324">
        <v>218350</v>
      </c>
      <c r="H518" s="325">
        <v>0</v>
      </c>
      <c r="I518" s="324">
        <f t="shared" si="5"/>
        <v>218350</v>
      </c>
      <c r="K518"/>
      <c r="L518"/>
      <c r="M518"/>
      <c r="N518"/>
      <c r="O518"/>
      <c r="P518"/>
      <c r="Q518"/>
      <c r="R518"/>
      <c r="S518"/>
      <c r="T518"/>
      <c r="U518"/>
      <c r="V518"/>
      <c r="W518"/>
      <c r="X518"/>
      <c r="Y518"/>
      <c r="Z518"/>
      <c r="AA518"/>
      <c r="AB518"/>
      <c r="AC518"/>
      <c r="AD518"/>
      <c r="AE518"/>
      <c r="AF518"/>
      <c r="AG518"/>
      <c r="AH518"/>
      <c r="AI518"/>
      <c r="AJ518"/>
      <c r="AK518"/>
      <c r="AL518"/>
      <c r="AM518"/>
      <c r="AN518"/>
      <c r="AO518"/>
      <c r="AP518"/>
      <c r="AQ518"/>
      <c r="AR518"/>
      <c r="AS518"/>
      <c r="AT518"/>
      <c r="AU518"/>
      <c r="AV518"/>
      <c r="AW518"/>
      <c r="AX518"/>
    </row>
    <row r="519" spans="1:50" x14ac:dyDescent="0.25">
      <c r="A519" s="259">
        <v>631</v>
      </c>
      <c r="B519" s="259" t="s">
        <v>1213</v>
      </c>
      <c r="E519" s="259" t="s">
        <v>928</v>
      </c>
      <c r="G519" s="324">
        <v>218656</v>
      </c>
      <c r="H519" s="325">
        <v>0</v>
      </c>
      <c r="I519" s="324">
        <f t="shared" si="5"/>
        <v>218656</v>
      </c>
      <c r="K519"/>
      <c r="L519"/>
      <c r="M519"/>
      <c r="N519"/>
      <c r="O519"/>
      <c r="P519"/>
      <c r="Q519"/>
      <c r="R519"/>
      <c r="S519"/>
      <c r="T519"/>
      <c r="U519"/>
      <c r="V519"/>
      <c r="W519"/>
      <c r="X519"/>
      <c r="Y519"/>
      <c r="Z519"/>
      <c r="AA519"/>
      <c r="AB519"/>
      <c r="AC519"/>
      <c r="AD519"/>
      <c r="AE519"/>
      <c r="AF519"/>
      <c r="AG519"/>
      <c r="AH519"/>
      <c r="AI519"/>
      <c r="AJ519"/>
      <c r="AK519"/>
      <c r="AL519"/>
      <c r="AM519"/>
      <c r="AN519"/>
      <c r="AO519"/>
      <c r="AP519"/>
      <c r="AQ519"/>
      <c r="AR519"/>
      <c r="AS519"/>
      <c r="AT519"/>
      <c r="AU519"/>
      <c r="AV519"/>
      <c r="AW519"/>
      <c r="AX519"/>
    </row>
    <row r="520" spans="1:50" x14ac:dyDescent="0.25">
      <c r="A520" s="259">
        <v>632</v>
      </c>
      <c r="B520" s="259" t="s">
        <v>1215</v>
      </c>
      <c r="E520" s="259" t="s">
        <v>928</v>
      </c>
      <c r="G520" s="324">
        <v>220680</v>
      </c>
      <c r="H520" s="325">
        <v>0</v>
      </c>
      <c r="I520" s="324">
        <f t="shared" si="5"/>
        <v>220680</v>
      </c>
      <c r="K520"/>
      <c r="L520"/>
      <c r="M52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c r="AW520"/>
      <c r="AX520"/>
    </row>
    <row r="521" spans="1:50" x14ac:dyDescent="0.25">
      <c r="A521" s="259">
        <v>633</v>
      </c>
      <c r="B521" s="259" t="s">
        <v>1213</v>
      </c>
      <c r="E521" s="259" t="s">
        <v>928</v>
      </c>
      <c r="G521" s="324">
        <v>221040</v>
      </c>
      <c r="H521" s="325">
        <v>0</v>
      </c>
      <c r="I521" s="324">
        <f t="shared" si="5"/>
        <v>221040</v>
      </c>
      <c r="K521"/>
      <c r="L521"/>
      <c r="M521"/>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W521"/>
      <c r="AX521"/>
    </row>
    <row r="522" spans="1:50" x14ac:dyDescent="0.25">
      <c r="A522" s="259">
        <v>634</v>
      </c>
      <c r="B522" s="259" t="s">
        <v>1216</v>
      </c>
      <c r="E522" s="259" t="s">
        <v>928</v>
      </c>
      <c r="G522" s="324">
        <v>222000</v>
      </c>
      <c r="H522" s="325">
        <v>0</v>
      </c>
      <c r="I522" s="324">
        <f t="shared" si="5"/>
        <v>222000</v>
      </c>
      <c r="K522"/>
      <c r="L522"/>
      <c r="M522"/>
      <c r="N522"/>
      <c r="O522"/>
      <c r="P522"/>
      <c r="Q522"/>
      <c r="R522"/>
      <c r="S522"/>
      <c r="T522"/>
      <c r="U522"/>
      <c r="V522"/>
      <c r="W522"/>
      <c r="X522"/>
      <c r="Y522"/>
      <c r="Z522"/>
      <c r="AA522"/>
      <c r="AB522"/>
      <c r="AC522"/>
      <c r="AD522"/>
      <c r="AE522"/>
      <c r="AF522"/>
      <c r="AG522"/>
      <c r="AH522"/>
      <c r="AI522"/>
      <c r="AJ522"/>
      <c r="AK522"/>
      <c r="AL522"/>
      <c r="AM522"/>
      <c r="AN522"/>
      <c r="AO522"/>
      <c r="AP522"/>
      <c r="AQ522"/>
      <c r="AR522"/>
      <c r="AS522"/>
      <c r="AT522"/>
      <c r="AU522"/>
      <c r="AV522"/>
      <c r="AW522"/>
      <c r="AX522"/>
    </row>
    <row r="523" spans="1:50" x14ac:dyDescent="0.25">
      <c r="A523" s="259">
        <v>635</v>
      </c>
      <c r="B523" s="259" t="s">
        <v>1187</v>
      </c>
      <c r="E523" s="259" t="s">
        <v>928</v>
      </c>
      <c r="G523" s="324">
        <v>222000</v>
      </c>
      <c r="H523" s="325">
        <v>0</v>
      </c>
      <c r="I523" s="324">
        <f t="shared" si="5"/>
        <v>222000</v>
      </c>
      <c r="K523"/>
      <c r="L523"/>
      <c r="M523"/>
      <c r="N523"/>
      <c r="O523"/>
      <c r="P523"/>
      <c r="Q523"/>
      <c r="R523"/>
      <c r="S523"/>
      <c r="T523"/>
      <c r="U523"/>
      <c r="V523"/>
      <c r="W523"/>
      <c r="X523"/>
      <c r="Y523"/>
      <c r="Z523"/>
      <c r="AA523"/>
      <c r="AB523"/>
      <c r="AC523"/>
      <c r="AD523"/>
      <c r="AE523"/>
      <c r="AF523"/>
      <c r="AG523"/>
      <c r="AH523"/>
      <c r="AI523"/>
      <c r="AJ523"/>
      <c r="AK523"/>
      <c r="AL523"/>
      <c r="AM523"/>
      <c r="AN523"/>
      <c r="AO523"/>
      <c r="AP523"/>
      <c r="AQ523"/>
      <c r="AR523"/>
      <c r="AS523"/>
      <c r="AT523"/>
      <c r="AU523"/>
      <c r="AV523"/>
      <c r="AW523"/>
      <c r="AX523"/>
    </row>
    <row r="524" spans="1:50" x14ac:dyDescent="0.25">
      <c r="A524" s="259">
        <v>636</v>
      </c>
      <c r="B524" s="259" t="s">
        <v>1141</v>
      </c>
      <c r="E524" s="259" t="s">
        <v>928</v>
      </c>
      <c r="G524" s="324">
        <v>224000</v>
      </c>
      <c r="H524" s="325">
        <v>0</v>
      </c>
      <c r="I524" s="324">
        <f t="shared" si="5"/>
        <v>224000</v>
      </c>
      <c r="K524"/>
      <c r="L524"/>
      <c r="M524"/>
      <c r="N524"/>
      <c r="O524"/>
      <c r="P524"/>
      <c r="Q524"/>
      <c r="R524"/>
      <c r="S524"/>
      <c r="T524"/>
      <c r="U524"/>
      <c r="V524"/>
      <c r="W524"/>
      <c r="X524"/>
      <c r="Y524"/>
      <c r="Z524"/>
      <c r="AA524"/>
      <c r="AB524"/>
      <c r="AC524"/>
      <c r="AD524"/>
      <c r="AE524"/>
      <c r="AF524"/>
      <c r="AG524"/>
      <c r="AH524"/>
      <c r="AI524"/>
      <c r="AJ524"/>
      <c r="AK524"/>
      <c r="AL524"/>
      <c r="AM524"/>
      <c r="AN524"/>
      <c r="AO524"/>
      <c r="AP524"/>
      <c r="AQ524"/>
      <c r="AR524"/>
      <c r="AS524"/>
      <c r="AT524"/>
      <c r="AU524"/>
      <c r="AV524"/>
      <c r="AW524"/>
      <c r="AX524"/>
    </row>
    <row r="525" spans="1:50" x14ac:dyDescent="0.25">
      <c r="A525" s="259">
        <v>637</v>
      </c>
      <c r="B525" s="259" t="s">
        <v>1210</v>
      </c>
      <c r="E525" s="259" t="s">
        <v>928</v>
      </c>
      <c r="G525" s="324">
        <v>225000</v>
      </c>
      <c r="H525" s="325">
        <v>0</v>
      </c>
      <c r="I525" s="324">
        <f t="shared" si="5"/>
        <v>225000</v>
      </c>
      <c r="K525"/>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row>
    <row r="526" spans="1:50" x14ac:dyDescent="0.25">
      <c r="A526" s="259">
        <v>638</v>
      </c>
      <c r="B526" s="259" t="s">
        <v>1217</v>
      </c>
      <c r="E526" s="259" t="s">
        <v>928</v>
      </c>
      <c r="G526" s="324">
        <v>228720</v>
      </c>
      <c r="H526" s="325">
        <v>0</v>
      </c>
      <c r="I526" s="324">
        <f t="shared" si="5"/>
        <v>228720</v>
      </c>
      <c r="K526"/>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c r="AS526"/>
      <c r="AT526"/>
      <c r="AU526"/>
      <c r="AV526"/>
      <c r="AW526"/>
      <c r="AX526"/>
    </row>
    <row r="527" spans="1:50" x14ac:dyDescent="0.25">
      <c r="A527" s="259">
        <v>639</v>
      </c>
      <c r="B527" s="259" t="s">
        <v>1141</v>
      </c>
      <c r="E527" s="259" t="s">
        <v>928</v>
      </c>
      <c r="G527" s="324">
        <v>230000</v>
      </c>
      <c r="H527" s="325">
        <v>0</v>
      </c>
      <c r="I527" s="324">
        <f t="shared" si="5"/>
        <v>230000</v>
      </c>
      <c r="K527"/>
      <c r="L527"/>
      <c r="M527"/>
      <c r="N527"/>
      <c r="O527"/>
      <c r="P527"/>
      <c r="Q527"/>
      <c r="R527"/>
      <c r="S527"/>
      <c r="T527"/>
      <c r="U527"/>
      <c r="V527"/>
      <c r="W527"/>
      <c r="X527"/>
      <c r="Y527"/>
      <c r="Z527"/>
      <c r="AA527"/>
      <c r="AB527"/>
      <c r="AC527"/>
      <c r="AD527"/>
      <c r="AE527"/>
      <c r="AF527"/>
      <c r="AG527"/>
      <c r="AH527"/>
      <c r="AI527"/>
      <c r="AJ527"/>
      <c r="AK527"/>
      <c r="AL527"/>
      <c r="AM527"/>
      <c r="AN527"/>
      <c r="AO527"/>
      <c r="AP527"/>
      <c r="AQ527"/>
      <c r="AR527"/>
      <c r="AS527"/>
      <c r="AT527"/>
      <c r="AU527"/>
      <c r="AV527"/>
      <c r="AW527"/>
      <c r="AX527"/>
    </row>
    <row r="528" spans="1:50" x14ac:dyDescent="0.25">
      <c r="A528" s="259">
        <v>640</v>
      </c>
      <c r="B528" s="259" t="s">
        <v>1141</v>
      </c>
      <c r="E528" s="259" t="s">
        <v>928</v>
      </c>
      <c r="G528" s="324">
        <v>232120</v>
      </c>
      <c r="H528" s="325">
        <v>0</v>
      </c>
      <c r="I528" s="324">
        <f t="shared" si="5"/>
        <v>232120</v>
      </c>
      <c r="K528"/>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c r="AS528"/>
      <c r="AT528"/>
      <c r="AU528"/>
      <c r="AV528"/>
      <c r="AW528"/>
      <c r="AX528"/>
    </row>
    <row r="529" spans="1:50" x14ac:dyDescent="0.25">
      <c r="A529" s="259">
        <v>641</v>
      </c>
      <c r="B529" s="259" t="s">
        <v>943</v>
      </c>
      <c r="E529" s="259" t="s">
        <v>928</v>
      </c>
      <c r="G529" s="324">
        <v>232560</v>
      </c>
      <c r="H529" s="325">
        <v>0</v>
      </c>
      <c r="I529" s="324">
        <f t="shared" si="5"/>
        <v>232560</v>
      </c>
      <c r="K529"/>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c r="AS529"/>
      <c r="AT529"/>
      <c r="AU529"/>
      <c r="AV529"/>
      <c r="AW529"/>
      <c r="AX529"/>
    </row>
    <row r="530" spans="1:50" x14ac:dyDescent="0.25">
      <c r="A530" s="259">
        <v>642</v>
      </c>
      <c r="B530" s="259" t="s">
        <v>1208</v>
      </c>
      <c r="E530" s="259" t="s">
        <v>928</v>
      </c>
      <c r="G530" s="324">
        <v>233000</v>
      </c>
      <c r="H530" s="325">
        <v>0</v>
      </c>
      <c r="I530" s="324">
        <f t="shared" si="5"/>
        <v>233000</v>
      </c>
      <c r="K530"/>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c r="AS530"/>
      <c r="AT530"/>
      <c r="AU530"/>
      <c r="AV530"/>
      <c r="AW530"/>
      <c r="AX530"/>
    </row>
    <row r="531" spans="1:50" x14ac:dyDescent="0.25">
      <c r="A531" s="259">
        <v>643</v>
      </c>
      <c r="B531" s="259" t="s">
        <v>1212</v>
      </c>
      <c r="E531" s="259" t="s">
        <v>928</v>
      </c>
      <c r="G531" s="324">
        <v>234000</v>
      </c>
      <c r="H531" s="325">
        <v>0</v>
      </c>
      <c r="I531" s="324">
        <f t="shared" si="5"/>
        <v>234000</v>
      </c>
      <c r="K531"/>
      <c r="L531"/>
      <c r="M531"/>
      <c r="N531"/>
      <c r="O531"/>
      <c r="P531"/>
      <c r="Q531"/>
      <c r="R531"/>
      <c r="S531"/>
      <c r="T531"/>
      <c r="U531"/>
      <c r="V531"/>
      <c r="W531"/>
      <c r="X531"/>
      <c r="Y531"/>
      <c r="Z531"/>
      <c r="AA531"/>
      <c r="AB531"/>
      <c r="AC531"/>
      <c r="AD531"/>
      <c r="AE531"/>
      <c r="AF531"/>
      <c r="AG531"/>
      <c r="AH531"/>
      <c r="AI531"/>
      <c r="AJ531"/>
      <c r="AK531"/>
      <c r="AL531"/>
      <c r="AM531"/>
      <c r="AN531"/>
      <c r="AO531"/>
      <c r="AP531"/>
      <c r="AQ531"/>
      <c r="AR531"/>
      <c r="AS531"/>
      <c r="AT531"/>
      <c r="AU531"/>
      <c r="AV531"/>
      <c r="AW531"/>
      <c r="AX531"/>
    </row>
    <row r="532" spans="1:50" x14ac:dyDescent="0.25">
      <c r="A532" s="259">
        <v>644</v>
      </c>
      <c r="B532" s="259" t="s">
        <v>1212</v>
      </c>
      <c r="E532" s="259" t="s">
        <v>928</v>
      </c>
      <c r="G532" s="324">
        <v>234960</v>
      </c>
      <c r="H532" s="325">
        <v>0</v>
      </c>
      <c r="I532" s="324">
        <f t="shared" si="5"/>
        <v>234960</v>
      </c>
      <c r="K532"/>
      <c r="L532"/>
      <c r="M532"/>
      <c r="N532"/>
      <c r="O532"/>
      <c r="P532"/>
      <c r="Q532"/>
      <c r="R532"/>
      <c r="S532"/>
      <c r="T532"/>
      <c r="U532"/>
      <c r="V532"/>
      <c r="W532"/>
      <c r="X532"/>
      <c r="Y532"/>
      <c r="Z532"/>
      <c r="AA532"/>
      <c r="AB532"/>
      <c r="AC532"/>
      <c r="AD532"/>
      <c r="AE532"/>
      <c r="AF532"/>
      <c r="AG532"/>
      <c r="AH532"/>
      <c r="AI532"/>
      <c r="AJ532"/>
      <c r="AK532"/>
      <c r="AL532"/>
      <c r="AM532"/>
      <c r="AN532"/>
      <c r="AO532"/>
      <c r="AP532"/>
      <c r="AQ532"/>
      <c r="AR532"/>
      <c r="AS532"/>
      <c r="AT532"/>
      <c r="AU532"/>
      <c r="AV532"/>
      <c r="AW532"/>
      <c r="AX532"/>
    </row>
    <row r="533" spans="1:50" x14ac:dyDescent="0.25">
      <c r="A533" s="259">
        <v>645</v>
      </c>
      <c r="B533" s="259" t="s">
        <v>1200</v>
      </c>
      <c r="E533" s="259" t="s">
        <v>928</v>
      </c>
      <c r="G533" s="324">
        <v>235600</v>
      </c>
      <c r="H533" s="325">
        <v>0</v>
      </c>
      <c r="I533" s="324">
        <f t="shared" si="5"/>
        <v>235600</v>
      </c>
      <c r="K533"/>
      <c r="L533"/>
      <c r="M533"/>
      <c r="N533"/>
      <c r="O533"/>
      <c r="P533"/>
      <c r="Q533"/>
      <c r="R533"/>
      <c r="S533"/>
      <c r="T533"/>
      <c r="U533"/>
      <c r="V533"/>
      <c r="W533"/>
      <c r="X533"/>
      <c r="Y533"/>
      <c r="Z533"/>
      <c r="AA533"/>
      <c r="AB533"/>
      <c r="AC533"/>
      <c r="AD533"/>
      <c r="AE533"/>
      <c r="AF533"/>
      <c r="AG533"/>
      <c r="AH533"/>
      <c r="AI533"/>
      <c r="AJ533"/>
      <c r="AK533"/>
      <c r="AL533"/>
      <c r="AM533"/>
      <c r="AN533"/>
      <c r="AO533"/>
      <c r="AP533"/>
      <c r="AQ533"/>
      <c r="AR533"/>
      <c r="AS533"/>
      <c r="AT533"/>
      <c r="AU533"/>
      <c r="AV533"/>
      <c r="AW533"/>
      <c r="AX533"/>
    </row>
    <row r="534" spans="1:50" x14ac:dyDescent="0.25">
      <c r="A534" s="259">
        <v>646</v>
      </c>
      <c r="B534" s="259" t="s">
        <v>1216</v>
      </c>
      <c r="E534" s="259" t="s">
        <v>928</v>
      </c>
      <c r="G534" s="324">
        <v>238000</v>
      </c>
      <c r="H534" s="325">
        <v>0</v>
      </c>
      <c r="I534" s="324">
        <f t="shared" si="5"/>
        <v>238000</v>
      </c>
      <c r="K534"/>
      <c r="L534"/>
      <c r="M534"/>
      <c r="N534"/>
      <c r="O534"/>
      <c r="P534"/>
      <c r="Q534"/>
      <c r="R534"/>
      <c r="S534"/>
      <c r="T534"/>
      <c r="U534"/>
      <c r="V534"/>
      <c r="W534"/>
      <c r="X534"/>
      <c r="Y534"/>
      <c r="Z534"/>
      <c r="AA534"/>
      <c r="AB534"/>
      <c r="AC534"/>
      <c r="AD534"/>
      <c r="AE534"/>
      <c r="AF534"/>
      <c r="AG534"/>
      <c r="AH534"/>
      <c r="AI534"/>
      <c r="AJ534"/>
      <c r="AK534"/>
      <c r="AL534"/>
      <c r="AM534"/>
      <c r="AN534"/>
      <c r="AO534"/>
      <c r="AP534"/>
      <c r="AQ534"/>
      <c r="AR534"/>
      <c r="AS534"/>
      <c r="AT534"/>
      <c r="AU534"/>
      <c r="AV534"/>
      <c r="AW534"/>
      <c r="AX534"/>
    </row>
    <row r="535" spans="1:50" x14ac:dyDescent="0.25">
      <c r="A535" s="259">
        <v>647</v>
      </c>
      <c r="B535" s="259" t="s">
        <v>1216</v>
      </c>
      <c r="E535" s="259" t="s">
        <v>928</v>
      </c>
      <c r="G535" s="324">
        <v>238800</v>
      </c>
      <c r="H535" s="325">
        <v>0</v>
      </c>
      <c r="I535" s="324">
        <f t="shared" ref="I535:I598" si="6">G535-H535</f>
        <v>238800</v>
      </c>
      <c r="K535"/>
      <c r="L535"/>
      <c r="M535"/>
      <c r="N535"/>
      <c r="O535"/>
      <c r="P535"/>
      <c r="Q535"/>
      <c r="R535"/>
      <c r="S535"/>
      <c r="T535"/>
      <c r="U535"/>
      <c r="V535"/>
      <c r="W535"/>
      <c r="X535"/>
      <c r="Y535"/>
      <c r="Z535"/>
      <c r="AA535"/>
      <c r="AB535"/>
      <c r="AC535"/>
      <c r="AD535"/>
      <c r="AE535"/>
      <c r="AF535"/>
      <c r="AG535"/>
      <c r="AH535"/>
      <c r="AI535"/>
      <c r="AJ535"/>
      <c r="AK535"/>
      <c r="AL535"/>
      <c r="AM535"/>
      <c r="AN535"/>
      <c r="AO535"/>
      <c r="AP535"/>
      <c r="AQ535"/>
      <c r="AR535"/>
      <c r="AS535"/>
      <c r="AT535"/>
      <c r="AU535"/>
      <c r="AV535"/>
      <c r="AW535"/>
      <c r="AX535"/>
    </row>
    <row r="536" spans="1:50" x14ac:dyDescent="0.25">
      <c r="A536" s="259">
        <v>648</v>
      </c>
      <c r="B536" s="259" t="s">
        <v>1141</v>
      </c>
      <c r="E536" s="259" t="s">
        <v>928</v>
      </c>
      <c r="G536" s="324">
        <v>239100</v>
      </c>
      <c r="H536" s="325">
        <v>0</v>
      </c>
      <c r="I536" s="324">
        <f t="shared" si="6"/>
        <v>239100</v>
      </c>
      <c r="K536"/>
      <c r="L536"/>
      <c r="M536"/>
      <c r="N536"/>
      <c r="O536"/>
      <c r="P536"/>
      <c r="Q536"/>
      <c r="R536"/>
      <c r="S536"/>
      <c r="T536"/>
      <c r="U536"/>
      <c r="V536"/>
      <c r="W536"/>
      <c r="X536"/>
      <c r="Y536"/>
      <c r="Z536"/>
      <c r="AA536"/>
      <c r="AB536"/>
      <c r="AC536"/>
      <c r="AD536"/>
      <c r="AE536"/>
      <c r="AF536"/>
      <c r="AG536"/>
      <c r="AH536"/>
      <c r="AI536"/>
      <c r="AJ536"/>
      <c r="AK536"/>
      <c r="AL536"/>
      <c r="AM536"/>
      <c r="AN536"/>
      <c r="AO536"/>
      <c r="AP536"/>
      <c r="AQ536"/>
      <c r="AR536"/>
      <c r="AS536"/>
      <c r="AT536"/>
      <c r="AU536"/>
      <c r="AV536"/>
      <c r="AW536"/>
      <c r="AX536"/>
    </row>
    <row r="537" spans="1:50" x14ac:dyDescent="0.25">
      <c r="A537" s="259">
        <v>649</v>
      </c>
      <c r="B537" s="259" t="s">
        <v>1156</v>
      </c>
      <c r="E537" s="259" t="s">
        <v>928</v>
      </c>
      <c r="G537" s="324">
        <v>240000</v>
      </c>
      <c r="H537" s="325">
        <v>0</v>
      </c>
      <c r="I537" s="324">
        <f t="shared" si="6"/>
        <v>240000</v>
      </c>
      <c r="K537"/>
      <c r="L537"/>
      <c r="M537"/>
      <c r="N537"/>
      <c r="O537"/>
      <c r="P537"/>
      <c r="Q537"/>
      <c r="R537"/>
      <c r="S537"/>
      <c r="T537"/>
      <c r="U537"/>
      <c r="V537"/>
      <c r="W537"/>
      <c r="X537"/>
      <c r="Y537"/>
      <c r="Z537"/>
      <c r="AA537"/>
      <c r="AB537"/>
      <c r="AC537"/>
      <c r="AD537"/>
      <c r="AE537"/>
      <c r="AF537"/>
      <c r="AG537"/>
      <c r="AH537"/>
      <c r="AI537"/>
      <c r="AJ537"/>
      <c r="AK537"/>
      <c r="AL537"/>
      <c r="AM537"/>
      <c r="AN537"/>
      <c r="AO537"/>
      <c r="AP537"/>
      <c r="AQ537"/>
      <c r="AR537"/>
      <c r="AS537"/>
      <c r="AT537"/>
      <c r="AU537"/>
      <c r="AV537"/>
      <c r="AW537"/>
      <c r="AX537"/>
    </row>
    <row r="538" spans="1:50" x14ac:dyDescent="0.25">
      <c r="A538" s="259">
        <v>650</v>
      </c>
      <c r="B538" s="259" t="s">
        <v>1141</v>
      </c>
      <c r="E538" s="259" t="s">
        <v>928</v>
      </c>
      <c r="G538" s="324">
        <v>241600</v>
      </c>
      <c r="H538" s="325">
        <v>0</v>
      </c>
      <c r="I538" s="324">
        <f t="shared" si="6"/>
        <v>241600</v>
      </c>
      <c r="K538"/>
      <c r="L538"/>
      <c r="M538"/>
      <c r="N538"/>
      <c r="O538"/>
      <c r="P538"/>
      <c r="Q538"/>
      <c r="R538"/>
      <c r="S538"/>
      <c r="T538"/>
      <c r="U538"/>
      <c r="V538"/>
      <c r="W538"/>
      <c r="X538"/>
      <c r="Y538"/>
      <c r="Z538"/>
      <c r="AA538"/>
      <c r="AB538"/>
      <c r="AC538"/>
      <c r="AD538"/>
      <c r="AE538"/>
      <c r="AF538"/>
      <c r="AG538"/>
      <c r="AH538"/>
      <c r="AI538"/>
      <c r="AJ538"/>
      <c r="AK538"/>
      <c r="AL538"/>
      <c r="AM538"/>
      <c r="AN538"/>
      <c r="AO538"/>
      <c r="AP538"/>
      <c r="AQ538"/>
      <c r="AR538"/>
      <c r="AS538"/>
      <c r="AT538"/>
      <c r="AU538"/>
      <c r="AV538"/>
      <c r="AW538"/>
      <c r="AX538"/>
    </row>
    <row r="539" spans="1:50" x14ac:dyDescent="0.25">
      <c r="A539" s="259">
        <v>651</v>
      </c>
      <c r="B539" s="259" t="s">
        <v>1212</v>
      </c>
      <c r="E539" s="259" t="s">
        <v>928</v>
      </c>
      <c r="G539" s="324">
        <v>247500</v>
      </c>
      <c r="H539" s="325">
        <v>0</v>
      </c>
      <c r="I539" s="324">
        <f t="shared" si="6"/>
        <v>247500</v>
      </c>
      <c r="K539"/>
      <c r="L539"/>
      <c r="M539"/>
      <c r="N539"/>
      <c r="O539"/>
      <c r="P539"/>
      <c r="Q539"/>
      <c r="R539"/>
      <c r="S539"/>
      <c r="T539"/>
      <c r="U539"/>
      <c r="V539"/>
      <c r="W539"/>
      <c r="X539"/>
      <c r="Y539"/>
      <c r="Z539"/>
      <c r="AA539"/>
      <c r="AB539"/>
      <c r="AC539"/>
      <c r="AD539"/>
      <c r="AE539"/>
      <c r="AF539"/>
      <c r="AG539"/>
      <c r="AH539"/>
      <c r="AI539"/>
      <c r="AJ539"/>
      <c r="AK539"/>
      <c r="AL539"/>
      <c r="AM539"/>
      <c r="AN539"/>
      <c r="AO539"/>
      <c r="AP539"/>
      <c r="AQ539"/>
      <c r="AR539"/>
      <c r="AS539"/>
      <c r="AT539"/>
      <c r="AU539"/>
      <c r="AV539"/>
      <c r="AW539"/>
      <c r="AX539"/>
    </row>
    <row r="540" spans="1:50" x14ac:dyDescent="0.25">
      <c r="A540" s="259">
        <v>652</v>
      </c>
      <c r="B540" s="259" t="s">
        <v>1218</v>
      </c>
      <c r="E540" s="259" t="s">
        <v>928</v>
      </c>
      <c r="G540" s="324">
        <v>249150</v>
      </c>
      <c r="H540" s="325">
        <v>0</v>
      </c>
      <c r="I540" s="324">
        <f t="shared" si="6"/>
        <v>249150</v>
      </c>
      <c r="K540"/>
      <c r="L540"/>
      <c r="M540"/>
      <c r="N540"/>
      <c r="O540"/>
      <c r="P540"/>
      <c r="Q540"/>
      <c r="R540"/>
      <c r="S540"/>
      <c r="T540"/>
      <c r="U540"/>
      <c r="V540"/>
      <c r="W540"/>
      <c r="X540"/>
      <c r="Y540"/>
      <c r="Z540"/>
      <c r="AA540"/>
      <c r="AB540"/>
      <c r="AC540"/>
      <c r="AD540"/>
      <c r="AE540"/>
      <c r="AF540"/>
      <c r="AG540"/>
      <c r="AH540"/>
      <c r="AI540"/>
      <c r="AJ540"/>
      <c r="AK540"/>
      <c r="AL540"/>
      <c r="AM540"/>
      <c r="AN540"/>
      <c r="AO540"/>
      <c r="AP540"/>
      <c r="AQ540"/>
      <c r="AR540"/>
      <c r="AS540"/>
      <c r="AT540"/>
      <c r="AU540"/>
      <c r="AV540"/>
      <c r="AW540"/>
      <c r="AX540"/>
    </row>
    <row r="541" spans="1:50" x14ac:dyDescent="0.25">
      <c r="A541" s="259">
        <v>653</v>
      </c>
      <c r="B541" s="259" t="s">
        <v>1187</v>
      </c>
      <c r="E541" s="259" t="s">
        <v>928</v>
      </c>
      <c r="G541" s="324">
        <v>249800</v>
      </c>
      <c r="H541" s="325">
        <v>0</v>
      </c>
      <c r="I541" s="324">
        <f t="shared" si="6"/>
        <v>249800</v>
      </c>
      <c r="K541"/>
      <c r="L541"/>
      <c r="M541"/>
      <c r="N541"/>
      <c r="O541"/>
      <c r="P541"/>
      <c r="Q541"/>
      <c r="R541"/>
      <c r="S541"/>
      <c r="T541"/>
      <c r="U541"/>
      <c r="V541"/>
      <c r="W541"/>
      <c r="X541"/>
      <c r="Y541"/>
      <c r="Z541"/>
      <c r="AA541"/>
      <c r="AB541"/>
      <c r="AC541"/>
      <c r="AD541"/>
      <c r="AE541"/>
      <c r="AF541"/>
      <c r="AG541"/>
      <c r="AH541"/>
      <c r="AI541"/>
      <c r="AJ541"/>
      <c r="AK541"/>
      <c r="AL541"/>
      <c r="AM541"/>
      <c r="AN541"/>
      <c r="AO541"/>
      <c r="AP541"/>
      <c r="AQ541"/>
      <c r="AR541"/>
      <c r="AS541"/>
      <c r="AT541"/>
      <c r="AU541"/>
      <c r="AV541"/>
      <c r="AW541"/>
      <c r="AX541"/>
    </row>
    <row r="542" spans="1:50" x14ac:dyDescent="0.25">
      <c r="A542" s="259">
        <v>654</v>
      </c>
      <c r="B542" s="259" t="s">
        <v>1205</v>
      </c>
      <c r="E542" s="259" t="s">
        <v>928</v>
      </c>
      <c r="G542" s="324">
        <v>252011</v>
      </c>
      <c r="H542" s="325">
        <v>0</v>
      </c>
      <c r="I542" s="324">
        <f t="shared" si="6"/>
        <v>252011</v>
      </c>
      <c r="K542"/>
      <c r="L542"/>
      <c r="M542"/>
      <c r="N542"/>
      <c r="O542"/>
      <c r="P542"/>
      <c r="Q542"/>
      <c r="R542"/>
      <c r="S542"/>
      <c r="T542"/>
      <c r="U542"/>
      <c r="V542"/>
      <c r="W542"/>
      <c r="X542"/>
      <c r="Y542"/>
      <c r="Z542"/>
      <c r="AA542"/>
      <c r="AB542"/>
      <c r="AC542"/>
      <c r="AD542"/>
      <c r="AE542"/>
      <c r="AF542"/>
      <c r="AG542"/>
      <c r="AH542"/>
      <c r="AI542"/>
      <c r="AJ542"/>
      <c r="AK542"/>
      <c r="AL542"/>
      <c r="AM542"/>
      <c r="AN542"/>
      <c r="AO542"/>
      <c r="AP542"/>
      <c r="AQ542"/>
      <c r="AR542"/>
      <c r="AS542"/>
      <c r="AT542"/>
      <c r="AU542"/>
      <c r="AV542"/>
      <c r="AW542"/>
      <c r="AX542"/>
    </row>
    <row r="543" spans="1:50" x14ac:dyDescent="0.25">
      <c r="A543" s="259">
        <v>655</v>
      </c>
      <c r="B543" s="259" t="s">
        <v>1218</v>
      </c>
      <c r="E543" s="259" t="s">
        <v>928</v>
      </c>
      <c r="G543" s="324">
        <v>256152</v>
      </c>
      <c r="H543" s="325">
        <v>0</v>
      </c>
      <c r="I543" s="324">
        <f t="shared" si="6"/>
        <v>256152</v>
      </c>
      <c r="K543"/>
      <c r="L543"/>
      <c r="M543"/>
      <c r="N543"/>
      <c r="O543"/>
      <c r="P543"/>
      <c r="Q543"/>
      <c r="R543"/>
      <c r="S543"/>
      <c r="T543"/>
      <c r="U543"/>
      <c r="V543"/>
      <c r="W543"/>
      <c r="X543"/>
      <c r="Y543"/>
      <c r="Z543"/>
      <c r="AA543"/>
      <c r="AB543"/>
      <c r="AC543"/>
      <c r="AD543"/>
      <c r="AE543"/>
      <c r="AF543"/>
      <c r="AG543"/>
      <c r="AH543"/>
      <c r="AI543"/>
      <c r="AJ543"/>
      <c r="AK543"/>
      <c r="AL543"/>
      <c r="AM543"/>
      <c r="AN543"/>
      <c r="AO543"/>
      <c r="AP543"/>
      <c r="AQ543"/>
      <c r="AR543"/>
      <c r="AS543"/>
      <c r="AT543"/>
      <c r="AU543"/>
      <c r="AV543"/>
      <c r="AW543"/>
      <c r="AX543"/>
    </row>
    <row r="544" spans="1:50" x14ac:dyDescent="0.25">
      <c r="A544" s="259">
        <v>656</v>
      </c>
      <c r="B544" s="259" t="s">
        <v>1219</v>
      </c>
      <c r="E544" s="259" t="s">
        <v>928</v>
      </c>
      <c r="G544" s="324">
        <v>257555</v>
      </c>
      <c r="H544" s="325">
        <v>0</v>
      </c>
      <c r="I544" s="324">
        <f t="shared" si="6"/>
        <v>257555</v>
      </c>
      <c r="K544"/>
      <c r="L544"/>
      <c r="M544"/>
      <c r="N544"/>
      <c r="O544"/>
      <c r="P544"/>
      <c r="Q544"/>
      <c r="R544"/>
      <c r="S544"/>
      <c r="T544"/>
      <c r="U544"/>
      <c r="V544"/>
      <c r="W544"/>
      <c r="X544"/>
      <c r="Y544"/>
      <c r="Z544"/>
      <c r="AA544"/>
      <c r="AB544"/>
      <c r="AC544"/>
      <c r="AD544"/>
      <c r="AE544"/>
      <c r="AF544"/>
      <c r="AG544"/>
      <c r="AH544"/>
      <c r="AI544"/>
      <c r="AJ544"/>
      <c r="AK544"/>
      <c r="AL544"/>
      <c r="AM544"/>
      <c r="AN544"/>
      <c r="AO544"/>
      <c r="AP544"/>
      <c r="AQ544"/>
      <c r="AR544"/>
      <c r="AS544"/>
      <c r="AT544"/>
      <c r="AU544"/>
      <c r="AV544"/>
      <c r="AW544"/>
      <c r="AX544"/>
    </row>
    <row r="545" spans="1:50" x14ac:dyDescent="0.25">
      <c r="A545" s="259">
        <v>657</v>
      </c>
      <c r="B545" s="259" t="s">
        <v>1212</v>
      </c>
      <c r="E545" s="259" t="s">
        <v>928</v>
      </c>
      <c r="G545" s="324">
        <v>259600</v>
      </c>
      <c r="H545" s="325">
        <v>0</v>
      </c>
      <c r="I545" s="324">
        <f t="shared" si="6"/>
        <v>259600</v>
      </c>
      <c r="K545"/>
      <c r="L545"/>
      <c r="M545"/>
      <c r="N545"/>
      <c r="O545"/>
      <c r="P545"/>
      <c r="Q545"/>
      <c r="R545"/>
      <c r="S545"/>
      <c r="T545"/>
      <c r="U545"/>
      <c r="V545"/>
      <c r="W545"/>
      <c r="X545"/>
      <c r="Y545"/>
      <c r="Z545"/>
      <c r="AA545"/>
      <c r="AB545"/>
      <c r="AC545"/>
      <c r="AD545"/>
      <c r="AE545"/>
      <c r="AF545"/>
      <c r="AG545"/>
      <c r="AH545"/>
      <c r="AI545"/>
      <c r="AJ545"/>
      <c r="AK545"/>
      <c r="AL545"/>
      <c r="AM545"/>
      <c r="AN545"/>
      <c r="AO545"/>
      <c r="AP545"/>
      <c r="AQ545"/>
      <c r="AR545"/>
      <c r="AS545"/>
      <c r="AT545"/>
      <c r="AU545"/>
      <c r="AV545"/>
      <c r="AW545"/>
      <c r="AX545"/>
    </row>
    <row r="546" spans="1:50" x14ac:dyDescent="0.25">
      <c r="A546" s="259">
        <v>658</v>
      </c>
      <c r="B546" s="259" t="s">
        <v>1212</v>
      </c>
      <c r="E546" s="259" t="s">
        <v>928</v>
      </c>
      <c r="G546" s="324">
        <v>261000</v>
      </c>
      <c r="H546" s="325">
        <v>0</v>
      </c>
      <c r="I546" s="324">
        <f t="shared" si="6"/>
        <v>261000</v>
      </c>
      <c r="K546"/>
      <c r="L546"/>
      <c r="M546"/>
      <c r="N546"/>
      <c r="O546"/>
      <c r="P546"/>
      <c r="Q546"/>
      <c r="R546"/>
      <c r="S546"/>
      <c r="T546"/>
      <c r="U546"/>
      <c r="V546"/>
      <c r="W546"/>
      <c r="X546"/>
      <c r="Y546"/>
      <c r="Z546"/>
      <c r="AA546"/>
      <c r="AB546"/>
      <c r="AC546"/>
      <c r="AD546"/>
      <c r="AE546"/>
      <c r="AF546"/>
      <c r="AG546"/>
      <c r="AH546"/>
      <c r="AI546"/>
      <c r="AJ546"/>
      <c r="AK546"/>
      <c r="AL546"/>
      <c r="AM546"/>
      <c r="AN546"/>
      <c r="AO546"/>
      <c r="AP546"/>
      <c r="AQ546"/>
      <c r="AR546"/>
      <c r="AS546"/>
      <c r="AT546"/>
      <c r="AU546"/>
      <c r="AV546"/>
      <c r="AW546"/>
      <c r="AX546"/>
    </row>
    <row r="547" spans="1:50" x14ac:dyDescent="0.25">
      <c r="A547" s="259">
        <v>659</v>
      </c>
      <c r="B547" s="259" t="s">
        <v>1219</v>
      </c>
      <c r="E547" s="259" t="s">
        <v>928</v>
      </c>
      <c r="G547" s="324">
        <v>262920</v>
      </c>
      <c r="H547" s="325">
        <v>0</v>
      </c>
      <c r="I547" s="324">
        <f t="shared" si="6"/>
        <v>262920</v>
      </c>
      <c r="K547"/>
      <c r="L547"/>
      <c r="M547"/>
      <c r="N547"/>
      <c r="O547"/>
      <c r="P547"/>
      <c r="Q547"/>
      <c r="R547"/>
      <c r="S547"/>
      <c r="T547"/>
      <c r="U547"/>
      <c r="V547"/>
      <c r="W547"/>
      <c r="X547"/>
      <c r="Y547"/>
      <c r="Z547"/>
      <c r="AA547"/>
      <c r="AB547"/>
      <c r="AC547"/>
      <c r="AD547"/>
      <c r="AE547"/>
      <c r="AF547"/>
      <c r="AG547"/>
      <c r="AH547"/>
      <c r="AI547"/>
      <c r="AJ547"/>
      <c r="AK547"/>
      <c r="AL547"/>
      <c r="AM547"/>
      <c r="AN547"/>
      <c r="AO547"/>
      <c r="AP547"/>
      <c r="AQ547"/>
      <c r="AR547"/>
      <c r="AS547"/>
      <c r="AT547"/>
      <c r="AU547"/>
      <c r="AV547"/>
      <c r="AW547"/>
      <c r="AX547"/>
    </row>
    <row r="548" spans="1:50" x14ac:dyDescent="0.25">
      <c r="A548" s="259">
        <v>660</v>
      </c>
      <c r="B548" s="259" t="s">
        <v>1188</v>
      </c>
      <c r="E548" s="259" t="s">
        <v>928</v>
      </c>
      <c r="G548" s="324">
        <v>263195</v>
      </c>
      <c r="H548" s="325">
        <v>0</v>
      </c>
      <c r="I548" s="324">
        <f t="shared" si="6"/>
        <v>263195</v>
      </c>
      <c r="K548"/>
      <c r="L548"/>
      <c r="M548"/>
      <c r="N548"/>
      <c r="O548"/>
      <c r="P548"/>
      <c r="Q548"/>
      <c r="R548"/>
      <c r="S548"/>
      <c r="T548"/>
      <c r="U548"/>
      <c r="V548"/>
      <c r="W548"/>
      <c r="X548"/>
      <c r="Y548"/>
      <c r="Z548"/>
      <c r="AA548"/>
      <c r="AB548"/>
      <c r="AC548"/>
      <c r="AD548"/>
      <c r="AE548"/>
      <c r="AF548"/>
      <c r="AG548"/>
      <c r="AH548"/>
      <c r="AI548"/>
      <c r="AJ548"/>
      <c r="AK548"/>
      <c r="AL548"/>
      <c r="AM548"/>
      <c r="AN548"/>
      <c r="AO548"/>
      <c r="AP548"/>
      <c r="AQ548"/>
      <c r="AR548"/>
      <c r="AS548"/>
      <c r="AT548"/>
      <c r="AU548"/>
      <c r="AV548"/>
      <c r="AW548"/>
      <c r="AX548"/>
    </row>
    <row r="549" spans="1:50" x14ac:dyDescent="0.25">
      <c r="A549" s="259">
        <v>661</v>
      </c>
      <c r="B549" s="259" t="s">
        <v>1219</v>
      </c>
      <c r="E549" s="259" t="s">
        <v>928</v>
      </c>
      <c r="G549" s="324">
        <v>263640</v>
      </c>
      <c r="H549" s="325">
        <v>0</v>
      </c>
      <c r="I549" s="324">
        <f t="shared" si="6"/>
        <v>263640</v>
      </c>
      <c r="K549"/>
      <c r="L549"/>
      <c r="M549"/>
      <c r="N549"/>
      <c r="O549"/>
      <c r="P549"/>
      <c r="Q549"/>
      <c r="R549"/>
      <c r="S549"/>
      <c r="T549"/>
      <c r="U549"/>
      <c r="V549"/>
      <c r="W549"/>
      <c r="X549"/>
      <c r="Y549"/>
      <c r="Z549"/>
      <c r="AA549"/>
      <c r="AB549"/>
      <c r="AC549"/>
      <c r="AD549"/>
      <c r="AE549"/>
      <c r="AF549"/>
      <c r="AG549"/>
      <c r="AH549"/>
      <c r="AI549"/>
      <c r="AJ549"/>
      <c r="AK549"/>
      <c r="AL549"/>
      <c r="AM549"/>
      <c r="AN549"/>
      <c r="AO549"/>
      <c r="AP549"/>
      <c r="AQ549"/>
      <c r="AR549"/>
      <c r="AS549"/>
      <c r="AT549"/>
      <c r="AU549"/>
      <c r="AV549"/>
      <c r="AW549"/>
      <c r="AX549"/>
    </row>
    <row r="550" spans="1:50" x14ac:dyDescent="0.25">
      <c r="A550" s="259">
        <v>662</v>
      </c>
      <c r="B550" s="259" t="s">
        <v>1200</v>
      </c>
      <c r="E550" s="259" t="s">
        <v>928</v>
      </c>
      <c r="G550" s="324">
        <v>265050</v>
      </c>
      <c r="H550" s="325">
        <v>0</v>
      </c>
      <c r="I550" s="324">
        <f t="shared" si="6"/>
        <v>265050</v>
      </c>
      <c r="K550"/>
      <c r="L550"/>
      <c r="M550"/>
      <c r="N550"/>
      <c r="O550"/>
      <c r="P550"/>
      <c r="Q550"/>
      <c r="R550"/>
      <c r="S550"/>
      <c r="T550"/>
      <c r="U550"/>
      <c r="V550"/>
      <c r="W550"/>
      <c r="X550"/>
      <c r="Y550"/>
      <c r="Z550"/>
      <c r="AA550"/>
      <c r="AB550"/>
      <c r="AC550"/>
      <c r="AD550"/>
      <c r="AE550"/>
      <c r="AF550"/>
      <c r="AG550"/>
      <c r="AH550"/>
      <c r="AI550"/>
      <c r="AJ550"/>
      <c r="AK550"/>
      <c r="AL550"/>
      <c r="AM550"/>
      <c r="AN550"/>
      <c r="AO550"/>
      <c r="AP550"/>
      <c r="AQ550"/>
      <c r="AR550"/>
      <c r="AS550"/>
      <c r="AT550"/>
      <c r="AU550"/>
      <c r="AV550"/>
      <c r="AW550"/>
      <c r="AX550"/>
    </row>
    <row r="551" spans="1:50" x14ac:dyDescent="0.25">
      <c r="A551" s="259">
        <v>663</v>
      </c>
      <c r="B551" s="259" t="s">
        <v>1173</v>
      </c>
      <c r="E551" s="259" t="s">
        <v>928</v>
      </c>
      <c r="G551" s="324">
        <v>265100</v>
      </c>
      <c r="H551" s="325">
        <v>0</v>
      </c>
      <c r="I551" s="324">
        <f t="shared" si="6"/>
        <v>265100</v>
      </c>
      <c r="K551"/>
      <c r="L551"/>
      <c r="M551"/>
      <c r="N551"/>
      <c r="O551"/>
      <c r="P551"/>
      <c r="Q551"/>
      <c r="R551"/>
      <c r="S551"/>
      <c r="T551"/>
      <c r="U551"/>
      <c r="V551"/>
      <c r="W551"/>
      <c r="X551"/>
      <c r="Y551"/>
      <c r="Z551"/>
      <c r="AA551"/>
      <c r="AB551"/>
      <c r="AC551"/>
      <c r="AD551"/>
      <c r="AE551"/>
      <c r="AF551"/>
      <c r="AG551"/>
      <c r="AH551"/>
      <c r="AI551"/>
      <c r="AJ551"/>
      <c r="AK551"/>
      <c r="AL551"/>
      <c r="AM551"/>
      <c r="AN551"/>
      <c r="AO551"/>
      <c r="AP551"/>
      <c r="AQ551"/>
      <c r="AR551"/>
      <c r="AS551"/>
      <c r="AT551"/>
      <c r="AU551"/>
      <c r="AV551"/>
      <c r="AW551"/>
      <c r="AX551"/>
    </row>
    <row r="552" spans="1:50" x14ac:dyDescent="0.25">
      <c r="A552" s="259">
        <v>664</v>
      </c>
      <c r="B552" s="259" t="s">
        <v>1156</v>
      </c>
      <c r="E552" s="259" t="s">
        <v>928</v>
      </c>
      <c r="G552" s="324">
        <v>266100</v>
      </c>
      <c r="H552" s="325">
        <v>0</v>
      </c>
      <c r="I552" s="324">
        <f t="shared" si="6"/>
        <v>266100</v>
      </c>
      <c r="K552"/>
      <c r="L552"/>
      <c r="M552"/>
      <c r="N552"/>
      <c r="O552"/>
      <c r="P552"/>
      <c r="Q552"/>
      <c r="R552"/>
      <c r="S552"/>
      <c r="T552"/>
      <c r="U552"/>
      <c r="V552"/>
      <c r="W552"/>
      <c r="X552"/>
      <c r="Y552"/>
      <c r="Z552"/>
      <c r="AA552"/>
      <c r="AB552"/>
      <c r="AC552"/>
      <c r="AD552"/>
      <c r="AE552"/>
      <c r="AF552"/>
      <c r="AG552"/>
      <c r="AH552"/>
      <c r="AI552"/>
      <c r="AJ552"/>
      <c r="AK552"/>
      <c r="AL552"/>
      <c r="AM552"/>
      <c r="AN552"/>
      <c r="AO552"/>
      <c r="AP552"/>
      <c r="AQ552"/>
      <c r="AR552"/>
      <c r="AS552"/>
      <c r="AT552"/>
      <c r="AU552"/>
      <c r="AV552"/>
      <c r="AW552"/>
      <c r="AX552"/>
    </row>
    <row r="553" spans="1:50" x14ac:dyDescent="0.25">
      <c r="A553" s="259">
        <v>665</v>
      </c>
      <c r="B553" s="259" t="s">
        <v>1173</v>
      </c>
      <c r="E553" s="259" t="s">
        <v>928</v>
      </c>
      <c r="G553" s="324">
        <v>268000</v>
      </c>
      <c r="H553" s="325">
        <v>0</v>
      </c>
      <c r="I553" s="324">
        <f t="shared" si="6"/>
        <v>268000</v>
      </c>
      <c r="K553"/>
      <c r="L553"/>
      <c r="M553"/>
      <c r="N553"/>
      <c r="O553"/>
      <c r="P553"/>
      <c r="Q553"/>
      <c r="R553"/>
      <c r="S553"/>
      <c r="T553"/>
      <c r="U553"/>
      <c r="V553"/>
      <c r="W553"/>
      <c r="X553"/>
      <c r="Y553"/>
      <c r="Z553"/>
      <c r="AA553"/>
      <c r="AB553"/>
      <c r="AC553"/>
      <c r="AD553"/>
      <c r="AE553"/>
      <c r="AF553"/>
      <c r="AG553"/>
      <c r="AH553"/>
      <c r="AI553"/>
      <c r="AJ553"/>
      <c r="AK553"/>
      <c r="AL553"/>
      <c r="AM553"/>
      <c r="AN553"/>
      <c r="AO553"/>
      <c r="AP553"/>
      <c r="AQ553"/>
      <c r="AR553"/>
      <c r="AS553"/>
      <c r="AT553"/>
      <c r="AU553"/>
      <c r="AV553"/>
      <c r="AW553"/>
      <c r="AX553"/>
    </row>
    <row r="554" spans="1:50" x14ac:dyDescent="0.25">
      <c r="A554" s="259">
        <v>666</v>
      </c>
      <c r="B554" s="259" t="s">
        <v>1183</v>
      </c>
      <c r="E554" s="259" t="s">
        <v>928</v>
      </c>
      <c r="G554" s="324">
        <v>269200</v>
      </c>
      <c r="H554" s="325">
        <v>0</v>
      </c>
      <c r="I554" s="324">
        <f t="shared" si="6"/>
        <v>269200</v>
      </c>
      <c r="K554"/>
      <c r="L554"/>
      <c r="M554"/>
      <c r="N554"/>
      <c r="O554"/>
      <c r="P554"/>
      <c r="Q554"/>
      <c r="R554"/>
      <c r="S554"/>
      <c r="T554"/>
      <c r="U554"/>
      <c r="V554"/>
      <c r="W554"/>
      <c r="X554"/>
      <c r="Y554"/>
      <c r="Z554"/>
      <c r="AA554"/>
      <c r="AB554"/>
      <c r="AC554"/>
      <c r="AD554"/>
      <c r="AE554"/>
      <c r="AF554"/>
      <c r="AG554"/>
      <c r="AH554"/>
      <c r="AI554"/>
      <c r="AJ554"/>
      <c r="AK554"/>
      <c r="AL554"/>
      <c r="AM554"/>
      <c r="AN554"/>
      <c r="AO554"/>
      <c r="AP554"/>
      <c r="AQ554"/>
      <c r="AR554"/>
      <c r="AS554"/>
      <c r="AT554"/>
      <c r="AU554"/>
      <c r="AV554"/>
      <c r="AW554"/>
      <c r="AX554"/>
    </row>
    <row r="555" spans="1:50" x14ac:dyDescent="0.25">
      <c r="A555" s="259">
        <v>667</v>
      </c>
      <c r="B555" s="259" t="s">
        <v>1220</v>
      </c>
      <c r="E555" s="259" t="s">
        <v>928</v>
      </c>
      <c r="G555" s="324">
        <v>270900</v>
      </c>
      <c r="H555" s="325">
        <v>0</v>
      </c>
      <c r="I555" s="324">
        <f t="shared" si="6"/>
        <v>270900</v>
      </c>
      <c r="K555"/>
      <c r="L555"/>
      <c r="M555"/>
      <c r="N555"/>
      <c r="O555"/>
      <c r="P555"/>
      <c r="Q555"/>
      <c r="R555"/>
      <c r="S555"/>
      <c r="T555"/>
      <c r="U555"/>
      <c r="V555"/>
      <c r="W555"/>
      <c r="X555"/>
      <c r="Y555"/>
      <c r="Z555"/>
      <c r="AA555"/>
      <c r="AB555"/>
      <c r="AC555"/>
      <c r="AD555"/>
      <c r="AE555"/>
      <c r="AF555"/>
      <c r="AG555"/>
      <c r="AH555"/>
      <c r="AI555"/>
      <c r="AJ555"/>
      <c r="AK555"/>
      <c r="AL555"/>
      <c r="AM555"/>
      <c r="AN555"/>
      <c r="AO555"/>
      <c r="AP555"/>
      <c r="AQ555"/>
      <c r="AR555"/>
      <c r="AS555"/>
      <c r="AT555"/>
      <c r="AU555"/>
      <c r="AV555"/>
      <c r="AW555"/>
      <c r="AX555"/>
    </row>
    <row r="556" spans="1:50" x14ac:dyDescent="0.25">
      <c r="A556" s="259">
        <v>668</v>
      </c>
      <c r="B556" s="259" t="s">
        <v>1205</v>
      </c>
      <c r="E556" s="259" t="s">
        <v>928</v>
      </c>
      <c r="G556" s="324">
        <v>271315</v>
      </c>
      <c r="H556" s="325">
        <v>0</v>
      </c>
      <c r="I556" s="324">
        <f t="shared" si="6"/>
        <v>271315</v>
      </c>
      <c r="K556"/>
      <c r="L556"/>
      <c r="M556"/>
      <c r="N556"/>
      <c r="O556"/>
      <c r="P556"/>
      <c r="Q556"/>
      <c r="R556"/>
      <c r="S556"/>
      <c r="T556"/>
      <c r="U556"/>
      <c r="V556"/>
      <c r="W556"/>
      <c r="X556"/>
      <c r="Y556"/>
      <c r="Z556"/>
      <c r="AA556"/>
      <c r="AB556"/>
      <c r="AC556"/>
      <c r="AD556"/>
      <c r="AE556"/>
      <c r="AF556"/>
      <c r="AG556"/>
      <c r="AH556"/>
      <c r="AI556"/>
      <c r="AJ556"/>
      <c r="AK556"/>
      <c r="AL556"/>
      <c r="AM556"/>
      <c r="AN556"/>
      <c r="AO556"/>
      <c r="AP556"/>
      <c r="AQ556"/>
      <c r="AR556"/>
      <c r="AS556"/>
      <c r="AT556"/>
      <c r="AU556"/>
      <c r="AV556"/>
      <c r="AW556"/>
      <c r="AX556"/>
    </row>
    <row r="557" spans="1:50" x14ac:dyDescent="0.25">
      <c r="A557" s="259">
        <v>669</v>
      </c>
      <c r="B557" s="259" t="s">
        <v>1173</v>
      </c>
      <c r="E557" s="259" t="s">
        <v>928</v>
      </c>
      <c r="G557" s="324">
        <v>272000</v>
      </c>
      <c r="H557" s="325">
        <v>0</v>
      </c>
      <c r="I557" s="324">
        <f t="shared" si="6"/>
        <v>272000</v>
      </c>
      <c r="K557"/>
      <c r="L557"/>
      <c r="M557"/>
      <c r="N557"/>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row>
    <row r="558" spans="1:50" x14ac:dyDescent="0.25">
      <c r="A558" s="259">
        <v>670</v>
      </c>
      <c r="B558" s="259" t="s">
        <v>1198</v>
      </c>
      <c r="E558" s="259" t="s">
        <v>928</v>
      </c>
      <c r="G558" s="324">
        <v>275400</v>
      </c>
      <c r="H558" s="325">
        <v>0</v>
      </c>
      <c r="I558" s="324">
        <f t="shared" si="6"/>
        <v>275400</v>
      </c>
      <c r="K558"/>
      <c r="L558"/>
      <c r="M558"/>
      <c r="N558"/>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row>
    <row r="559" spans="1:50" x14ac:dyDescent="0.25">
      <c r="A559" s="259">
        <v>671</v>
      </c>
      <c r="B559" s="259" t="s">
        <v>943</v>
      </c>
      <c r="E559" s="259" t="s">
        <v>928</v>
      </c>
      <c r="G559" s="324">
        <v>280400</v>
      </c>
      <c r="H559" s="325">
        <v>0</v>
      </c>
      <c r="I559" s="324">
        <f t="shared" si="6"/>
        <v>280400</v>
      </c>
      <c r="K559"/>
      <c r="L559"/>
      <c r="M559"/>
      <c r="N559"/>
      <c r="O559"/>
      <c r="P559"/>
      <c r="Q559"/>
      <c r="R559"/>
      <c r="S559"/>
      <c r="T559"/>
      <c r="U559"/>
      <c r="V559"/>
      <c r="W559"/>
      <c r="X559"/>
      <c r="Y559"/>
      <c r="Z559"/>
      <c r="AA559"/>
      <c r="AB559"/>
      <c r="AC559"/>
      <c r="AD559"/>
      <c r="AE559"/>
      <c r="AF559"/>
      <c r="AG559"/>
      <c r="AH559"/>
      <c r="AI559"/>
      <c r="AJ559"/>
      <c r="AK559"/>
      <c r="AL559"/>
      <c r="AM559"/>
      <c r="AN559"/>
      <c r="AO559"/>
      <c r="AP559"/>
      <c r="AQ559"/>
      <c r="AR559"/>
      <c r="AS559"/>
      <c r="AT559"/>
      <c r="AU559"/>
      <c r="AV559"/>
      <c r="AW559"/>
      <c r="AX559"/>
    </row>
    <row r="560" spans="1:50" x14ac:dyDescent="0.25">
      <c r="A560" s="259">
        <v>672</v>
      </c>
      <c r="B560" s="259" t="s">
        <v>1217</v>
      </c>
      <c r="E560" s="259" t="s">
        <v>928</v>
      </c>
      <c r="G560" s="324">
        <v>280738</v>
      </c>
      <c r="H560" s="325">
        <v>0</v>
      </c>
      <c r="I560" s="324">
        <f t="shared" si="6"/>
        <v>280738</v>
      </c>
      <c r="K560"/>
      <c r="L560"/>
      <c r="M560"/>
      <c r="N560"/>
      <c r="O560"/>
      <c r="P560"/>
      <c r="Q560"/>
      <c r="R560"/>
      <c r="S560"/>
      <c r="T560"/>
      <c r="U560"/>
      <c r="V560"/>
      <c r="W560"/>
      <c r="X560"/>
      <c r="Y560"/>
      <c r="Z560"/>
      <c r="AA560"/>
      <c r="AB560"/>
      <c r="AC560"/>
      <c r="AD560"/>
      <c r="AE560"/>
      <c r="AF560"/>
      <c r="AG560"/>
      <c r="AH560"/>
      <c r="AI560"/>
      <c r="AJ560"/>
      <c r="AK560"/>
      <c r="AL560"/>
      <c r="AM560"/>
      <c r="AN560"/>
      <c r="AO560"/>
      <c r="AP560"/>
      <c r="AQ560"/>
      <c r="AR560"/>
      <c r="AS560"/>
      <c r="AT560"/>
      <c r="AU560"/>
      <c r="AV560"/>
      <c r="AW560"/>
      <c r="AX560"/>
    </row>
    <row r="561" spans="1:50" x14ac:dyDescent="0.25">
      <c r="A561" s="259">
        <v>673</v>
      </c>
      <c r="B561" s="259" t="s">
        <v>1212</v>
      </c>
      <c r="E561" s="259" t="s">
        <v>928</v>
      </c>
      <c r="G561" s="324">
        <v>284250</v>
      </c>
      <c r="H561" s="325">
        <v>0</v>
      </c>
      <c r="I561" s="324">
        <f t="shared" si="6"/>
        <v>284250</v>
      </c>
      <c r="K561"/>
      <c r="L561"/>
      <c r="M561"/>
      <c r="N561"/>
      <c r="O561"/>
      <c r="P561"/>
      <c r="Q561"/>
      <c r="R561"/>
      <c r="S561"/>
      <c r="T561"/>
      <c r="U561"/>
      <c r="V561"/>
      <c r="W561"/>
      <c r="X561"/>
      <c r="Y561"/>
      <c r="Z561"/>
      <c r="AA561"/>
      <c r="AB561"/>
      <c r="AC561"/>
      <c r="AD561"/>
      <c r="AE561"/>
      <c r="AF561"/>
      <c r="AG561"/>
      <c r="AH561"/>
      <c r="AI561"/>
      <c r="AJ561"/>
      <c r="AK561"/>
      <c r="AL561"/>
      <c r="AM561"/>
      <c r="AN561"/>
      <c r="AO561"/>
      <c r="AP561"/>
      <c r="AQ561"/>
      <c r="AR561"/>
      <c r="AS561"/>
      <c r="AT561"/>
      <c r="AU561"/>
      <c r="AV561"/>
      <c r="AW561"/>
      <c r="AX561"/>
    </row>
    <row r="562" spans="1:50" x14ac:dyDescent="0.25">
      <c r="A562" s="259">
        <v>674</v>
      </c>
      <c r="B562" s="259" t="s">
        <v>1218</v>
      </c>
      <c r="E562" s="259" t="s">
        <v>928</v>
      </c>
      <c r="G562" s="324">
        <v>286120</v>
      </c>
      <c r="H562" s="325">
        <v>0</v>
      </c>
      <c r="I562" s="324">
        <f t="shared" si="6"/>
        <v>286120</v>
      </c>
      <c r="K562"/>
      <c r="L562"/>
      <c r="M562"/>
      <c r="N562"/>
      <c r="O562"/>
      <c r="P562"/>
      <c r="Q562"/>
      <c r="R562"/>
      <c r="S562"/>
      <c r="T562"/>
      <c r="U562"/>
      <c r="V562"/>
      <c r="W562"/>
      <c r="X562"/>
      <c r="Y562"/>
      <c r="Z562"/>
      <c r="AA562"/>
      <c r="AB562"/>
      <c r="AC562"/>
      <c r="AD562"/>
      <c r="AE562"/>
      <c r="AF562"/>
      <c r="AG562"/>
      <c r="AH562"/>
      <c r="AI562"/>
      <c r="AJ562"/>
      <c r="AK562"/>
      <c r="AL562"/>
      <c r="AM562"/>
      <c r="AN562"/>
      <c r="AO562"/>
      <c r="AP562"/>
      <c r="AQ562"/>
      <c r="AR562"/>
      <c r="AS562"/>
      <c r="AT562"/>
      <c r="AU562"/>
      <c r="AV562"/>
      <c r="AW562"/>
      <c r="AX562"/>
    </row>
    <row r="563" spans="1:50" x14ac:dyDescent="0.25">
      <c r="A563" s="259">
        <v>675</v>
      </c>
      <c r="B563" s="259" t="s">
        <v>1220</v>
      </c>
      <c r="E563" s="259" t="s">
        <v>928</v>
      </c>
      <c r="G563" s="324">
        <v>286200</v>
      </c>
      <c r="H563" s="325">
        <v>0</v>
      </c>
      <c r="I563" s="324">
        <f t="shared" si="6"/>
        <v>286200</v>
      </c>
      <c r="K563"/>
      <c r="L563"/>
      <c r="M563"/>
      <c r="N563"/>
      <c r="O563"/>
      <c r="P563"/>
      <c r="Q563"/>
      <c r="R563"/>
      <c r="S563"/>
      <c r="T563"/>
      <c r="U563"/>
      <c r="V563"/>
      <c r="W563"/>
      <c r="X563"/>
      <c r="Y563"/>
      <c r="Z563"/>
      <c r="AA563"/>
      <c r="AB563"/>
      <c r="AC563"/>
      <c r="AD563"/>
      <c r="AE563"/>
      <c r="AF563"/>
      <c r="AG563"/>
      <c r="AH563"/>
      <c r="AI563"/>
      <c r="AJ563"/>
      <c r="AK563"/>
      <c r="AL563"/>
      <c r="AM563"/>
      <c r="AN563"/>
      <c r="AO563"/>
      <c r="AP563"/>
      <c r="AQ563"/>
      <c r="AR563"/>
      <c r="AS563"/>
      <c r="AT563"/>
      <c r="AU563"/>
      <c r="AV563"/>
      <c r="AW563"/>
      <c r="AX563"/>
    </row>
    <row r="564" spans="1:50" x14ac:dyDescent="0.25">
      <c r="A564" s="259">
        <v>676</v>
      </c>
      <c r="B564" s="259" t="s">
        <v>1187</v>
      </c>
      <c r="E564" s="259" t="s">
        <v>928</v>
      </c>
      <c r="G564" s="324">
        <v>288279</v>
      </c>
      <c r="H564" s="325">
        <v>0</v>
      </c>
      <c r="I564" s="324">
        <f t="shared" si="6"/>
        <v>288279</v>
      </c>
      <c r="K564"/>
      <c r="L564"/>
      <c r="M564"/>
      <c r="N564"/>
      <c r="O564"/>
      <c r="P564"/>
      <c r="Q564"/>
      <c r="R564"/>
      <c r="S564"/>
      <c r="T564"/>
      <c r="U564"/>
      <c r="V564"/>
      <c r="W564"/>
      <c r="X564"/>
      <c r="Y564"/>
      <c r="Z564"/>
      <c r="AA564"/>
      <c r="AB564"/>
      <c r="AC564"/>
      <c r="AD564"/>
      <c r="AE564"/>
      <c r="AF564"/>
      <c r="AG564"/>
      <c r="AH564"/>
      <c r="AI564"/>
      <c r="AJ564"/>
      <c r="AK564"/>
      <c r="AL564"/>
      <c r="AM564"/>
      <c r="AN564"/>
      <c r="AO564"/>
      <c r="AP564"/>
      <c r="AQ564"/>
      <c r="AR564"/>
      <c r="AS564"/>
      <c r="AT564"/>
      <c r="AU564"/>
      <c r="AV564"/>
      <c r="AW564"/>
      <c r="AX564"/>
    </row>
    <row r="565" spans="1:50" x14ac:dyDescent="0.25">
      <c r="A565" s="259">
        <v>677</v>
      </c>
      <c r="B565" s="259" t="s">
        <v>1141</v>
      </c>
      <c r="E565" s="259" t="s">
        <v>928</v>
      </c>
      <c r="G565" s="324">
        <v>289000</v>
      </c>
      <c r="H565" s="325">
        <v>0</v>
      </c>
      <c r="I565" s="324">
        <f t="shared" si="6"/>
        <v>289000</v>
      </c>
      <c r="K565"/>
      <c r="L565"/>
      <c r="M565"/>
      <c r="N565"/>
      <c r="O565"/>
      <c r="P565"/>
      <c r="Q565"/>
      <c r="R565"/>
      <c r="S565"/>
      <c r="T565"/>
      <c r="U565"/>
      <c r="V565"/>
      <c r="W565"/>
      <c r="X565"/>
      <c r="Y565"/>
      <c r="Z565"/>
      <c r="AA565"/>
      <c r="AB565"/>
      <c r="AC565"/>
      <c r="AD565"/>
      <c r="AE565"/>
      <c r="AF565"/>
      <c r="AG565"/>
      <c r="AH565"/>
      <c r="AI565"/>
      <c r="AJ565"/>
      <c r="AK565"/>
      <c r="AL565"/>
      <c r="AM565"/>
      <c r="AN565"/>
      <c r="AO565"/>
      <c r="AP565"/>
      <c r="AQ565"/>
      <c r="AR565"/>
      <c r="AS565"/>
      <c r="AT565"/>
      <c r="AU565"/>
      <c r="AV565"/>
      <c r="AW565"/>
      <c r="AX565"/>
    </row>
    <row r="566" spans="1:50" x14ac:dyDescent="0.25">
      <c r="A566" s="259">
        <v>678</v>
      </c>
      <c r="B566" s="259" t="s">
        <v>1221</v>
      </c>
      <c r="E566" s="259" t="s">
        <v>928</v>
      </c>
      <c r="G566" s="324">
        <v>292875</v>
      </c>
      <c r="H566" s="325">
        <v>0</v>
      </c>
      <c r="I566" s="324">
        <f t="shared" si="6"/>
        <v>292875</v>
      </c>
      <c r="K566"/>
      <c r="L566"/>
      <c r="M566"/>
      <c r="N566"/>
      <c r="O566"/>
      <c r="P566"/>
      <c r="Q566"/>
      <c r="R566"/>
      <c r="S566"/>
      <c r="T566"/>
      <c r="U566"/>
      <c r="V566"/>
      <c r="W566"/>
      <c r="X566"/>
      <c r="Y566"/>
      <c r="Z566"/>
      <c r="AA566"/>
      <c r="AB566"/>
      <c r="AC566"/>
      <c r="AD566"/>
      <c r="AE566"/>
      <c r="AF566"/>
      <c r="AG566"/>
      <c r="AH566"/>
      <c r="AI566"/>
      <c r="AJ566"/>
      <c r="AK566"/>
      <c r="AL566"/>
      <c r="AM566"/>
      <c r="AN566"/>
      <c r="AO566"/>
      <c r="AP566"/>
      <c r="AQ566"/>
      <c r="AR566"/>
      <c r="AS566"/>
      <c r="AT566"/>
      <c r="AU566"/>
      <c r="AV566"/>
      <c r="AW566"/>
      <c r="AX566"/>
    </row>
    <row r="567" spans="1:50" x14ac:dyDescent="0.25">
      <c r="A567" s="259">
        <v>679</v>
      </c>
      <c r="B567" s="259" t="s">
        <v>1201</v>
      </c>
      <c r="E567" s="259" t="s">
        <v>928</v>
      </c>
      <c r="G567" s="324">
        <v>294074</v>
      </c>
      <c r="H567" s="325">
        <v>0</v>
      </c>
      <c r="I567" s="324">
        <f t="shared" si="6"/>
        <v>294074</v>
      </c>
      <c r="K567"/>
      <c r="L567"/>
      <c r="M567"/>
      <c r="N567"/>
      <c r="O567"/>
      <c r="P567"/>
      <c r="Q567"/>
      <c r="R567"/>
      <c r="S567"/>
      <c r="T567"/>
      <c r="U567"/>
      <c r="V567"/>
      <c r="W567"/>
      <c r="X567"/>
      <c r="Y567"/>
      <c r="Z567"/>
      <c r="AA567"/>
      <c r="AB567"/>
      <c r="AC567"/>
      <c r="AD567"/>
      <c r="AE567"/>
      <c r="AF567"/>
      <c r="AG567"/>
      <c r="AH567"/>
      <c r="AI567"/>
      <c r="AJ567"/>
      <c r="AK567"/>
      <c r="AL567"/>
      <c r="AM567"/>
      <c r="AN567"/>
      <c r="AO567"/>
      <c r="AP567"/>
      <c r="AQ567"/>
      <c r="AR567"/>
      <c r="AS567"/>
      <c r="AT567"/>
      <c r="AU567"/>
      <c r="AV567"/>
      <c r="AW567"/>
      <c r="AX567"/>
    </row>
    <row r="568" spans="1:50" x14ac:dyDescent="0.25">
      <c r="A568" s="259">
        <v>680</v>
      </c>
      <c r="B568" s="259" t="s">
        <v>1218</v>
      </c>
      <c r="E568" s="259" t="s">
        <v>928</v>
      </c>
      <c r="G568" s="324">
        <v>294982</v>
      </c>
      <c r="H568" s="325">
        <v>0</v>
      </c>
      <c r="I568" s="324">
        <f t="shared" si="6"/>
        <v>294982</v>
      </c>
      <c r="K568"/>
      <c r="L568"/>
      <c r="M568"/>
      <c r="N568"/>
      <c r="O568"/>
      <c r="P568"/>
      <c r="Q568"/>
      <c r="R568"/>
      <c r="S568"/>
      <c r="T568"/>
      <c r="U568"/>
      <c r="V568"/>
      <c r="W568"/>
      <c r="X568"/>
      <c r="Y568"/>
      <c r="Z568"/>
      <c r="AA568"/>
      <c r="AB568"/>
      <c r="AC568"/>
      <c r="AD568"/>
      <c r="AE568"/>
      <c r="AF568"/>
      <c r="AG568"/>
      <c r="AH568"/>
      <c r="AI568"/>
      <c r="AJ568"/>
      <c r="AK568"/>
      <c r="AL568"/>
      <c r="AM568"/>
      <c r="AN568"/>
      <c r="AO568"/>
      <c r="AP568"/>
      <c r="AQ568"/>
      <c r="AR568"/>
      <c r="AS568"/>
      <c r="AT568"/>
      <c r="AU568"/>
      <c r="AV568"/>
      <c r="AW568"/>
      <c r="AX568"/>
    </row>
    <row r="569" spans="1:50" x14ac:dyDescent="0.25">
      <c r="A569" s="259">
        <v>681</v>
      </c>
      <c r="B569" s="259" t="s">
        <v>1173</v>
      </c>
      <c r="E569" s="259" t="s">
        <v>928</v>
      </c>
      <c r="G569" s="324">
        <v>296000</v>
      </c>
      <c r="H569" s="325">
        <v>0</v>
      </c>
      <c r="I569" s="324">
        <f t="shared" si="6"/>
        <v>296000</v>
      </c>
      <c r="K569"/>
      <c r="L569"/>
      <c r="M569"/>
      <c r="N569"/>
      <c r="O569"/>
      <c r="P569"/>
      <c r="Q569"/>
      <c r="R569"/>
      <c r="S569"/>
      <c r="T569"/>
      <c r="U569"/>
      <c r="V569"/>
      <c r="W569"/>
      <c r="X569"/>
      <c r="Y569"/>
      <c r="Z569"/>
      <c r="AA569"/>
      <c r="AB569"/>
      <c r="AC569"/>
      <c r="AD569"/>
      <c r="AE569"/>
      <c r="AF569"/>
      <c r="AG569"/>
      <c r="AH569"/>
      <c r="AI569"/>
      <c r="AJ569"/>
      <c r="AK569"/>
      <c r="AL569"/>
      <c r="AM569"/>
      <c r="AN569"/>
      <c r="AO569"/>
      <c r="AP569"/>
      <c r="AQ569"/>
      <c r="AR569"/>
      <c r="AS569"/>
      <c r="AT569"/>
      <c r="AU569"/>
      <c r="AV569"/>
      <c r="AW569"/>
      <c r="AX569"/>
    </row>
    <row r="570" spans="1:50" x14ac:dyDescent="0.25">
      <c r="A570" s="259">
        <v>682</v>
      </c>
      <c r="B570" s="259" t="s">
        <v>1212</v>
      </c>
      <c r="E570" s="259" t="s">
        <v>928</v>
      </c>
      <c r="G570" s="324">
        <v>297440</v>
      </c>
      <c r="H570" s="325">
        <v>0</v>
      </c>
      <c r="I570" s="324">
        <f t="shared" si="6"/>
        <v>297440</v>
      </c>
      <c r="K570"/>
      <c r="L570"/>
      <c r="M570"/>
      <c r="N570"/>
      <c r="O570"/>
      <c r="P570"/>
      <c r="Q570"/>
      <c r="R570"/>
      <c r="S570"/>
      <c r="T570"/>
      <c r="U570"/>
      <c r="V570"/>
      <c r="W570"/>
      <c r="X570"/>
      <c r="Y570"/>
      <c r="Z570"/>
      <c r="AA570"/>
      <c r="AB570"/>
      <c r="AC570"/>
      <c r="AD570"/>
      <c r="AE570"/>
      <c r="AF570"/>
      <c r="AG570"/>
      <c r="AH570"/>
      <c r="AI570"/>
      <c r="AJ570"/>
      <c r="AK570"/>
      <c r="AL570"/>
      <c r="AM570"/>
      <c r="AN570"/>
      <c r="AO570"/>
      <c r="AP570"/>
      <c r="AQ570"/>
      <c r="AR570"/>
      <c r="AS570"/>
      <c r="AT570"/>
      <c r="AU570"/>
      <c r="AV570"/>
      <c r="AW570"/>
      <c r="AX570"/>
    </row>
    <row r="571" spans="1:50" x14ac:dyDescent="0.25">
      <c r="A571" s="259">
        <v>683</v>
      </c>
      <c r="B571" s="259" t="s">
        <v>1156</v>
      </c>
      <c r="E571" s="259" t="s">
        <v>928</v>
      </c>
      <c r="G571" s="324">
        <v>300000</v>
      </c>
      <c r="H571" s="325">
        <v>0</v>
      </c>
      <c r="I571" s="324">
        <f t="shared" si="6"/>
        <v>300000</v>
      </c>
      <c r="K571"/>
      <c r="L571"/>
      <c r="M571"/>
      <c r="N571"/>
      <c r="O571"/>
      <c r="P571"/>
      <c r="Q571"/>
      <c r="R571"/>
      <c r="S571"/>
      <c r="T571"/>
      <c r="U571"/>
      <c r="V571"/>
      <c r="W571"/>
      <c r="X571"/>
      <c r="Y571"/>
      <c r="Z571"/>
      <c r="AA571"/>
      <c r="AB571"/>
      <c r="AC571"/>
      <c r="AD571"/>
      <c r="AE571"/>
      <c r="AF571"/>
      <c r="AG571"/>
      <c r="AH571"/>
      <c r="AI571"/>
      <c r="AJ571"/>
      <c r="AK571"/>
      <c r="AL571"/>
      <c r="AM571"/>
      <c r="AN571"/>
      <c r="AO571"/>
      <c r="AP571"/>
      <c r="AQ571"/>
      <c r="AR571"/>
      <c r="AS571"/>
      <c r="AT571"/>
      <c r="AU571"/>
      <c r="AV571"/>
      <c r="AW571"/>
      <c r="AX571"/>
    </row>
    <row r="572" spans="1:50" x14ac:dyDescent="0.25">
      <c r="A572" s="259">
        <v>684</v>
      </c>
      <c r="B572" s="259" t="s">
        <v>1198</v>
      </c>
      <c r="E572" s="259" t="s">
        <v>928</v>
      </c>
      <c r="G572" s="324">
        <v>301500</v>
      </c>
      <c r="H572" s="325">
        <v>0</v>
      </c>
      <c r="I572" s="324">
        <f t="shared" si="6"/>
        <v>301500</v>
      </c>
      <c r="K572"/>
      <c r="L572"/>
      <c r="M572"/>
      <c r="N572"/>
      <c r="O572"/>
      <c r="P572"/>
      <c r="Q572"/>
      <c r="R572"/>
      <c r="S572"/>
      <c r="T572"/>
      <c r="U572"/>
      <c r="V572"/>
      <c r="W572"/>
      <c r="X572"/>
      <c r="Y572"/>
      <c r="Z572"/>
      <c r="AA572"/>
      <c r="AB572"/>
      <c r="AC572"/>
      <c r="AD572"/>
      <c r="AE572"/>
      <c r="AF572"/>
      <c r="AG572"/>
      <c r="AH572"/>
      <c r="AI572"/>
      <c r="AJ572"/>
      <c r="AK572"/>
      <c r="AL572"/>
      <c r="AM572"/>
      <c r="AN572"/>
      <c r="AO572"/>
      <c r="AP572"/>
      <c r="AQ572"/>
      <c r="AR572"/>
      <c r="AS572"/>
      <c r="AT572"/>
      <c r="AU572"/>
      <c r="AV572"/>
      <c r="AW572"/>
      <c r="AX572"/>
    </row>
    <row r="573" spans="1:50" x14ac:dyDescent="0.25">
      <c r="A573" s="259">
        <v>685</v>
      </c>
      <c r="B573" s="259" t="s">
        <v>1217</v>
      </c>
      <c r="E573" s="259" t="s">
        <v>928</v>
      </c>
      <c r="G573" s="324">
        <v>303120</v>
      </c>
      <c r="H573" s="325">
        <v>0</v>
      </c>
      <c r="I573" s="324">
        <f t="shared" si="6"/>
        <v>303120</v>
      </c>
      <c r="K573"/>
      <c r="L573"/>
      <c r="M573"/>
      <c r="N573"/>
      <c r="O573"/>
      <c r="P573"/>
      <c r="Q573"/>
      <c r="R573"/>
      <c r="S573"/>
      <c r="T573"/>
      <c r="U573"/>
      <c r="V573"/>
      <c r="W573"/>
      <c r="X573"/>
      <c r="Y573"/>
      <c r="Z573"/>
      <c r="AA573"/>
      <c r="AB573"/>
      <c r="AC573"/>
      <c r="AD573"/>
      <c r="AE573"/>
      <c r="AF573"/>
      <c r="AG573"/>
      <c r="AH573"/>
      <c r="AI573"/>
      <c r="AJ573"/>
      <c r="AK573"/>
      <c r="AL573"/>
      <c r="AM573"/>
      <c r="AN573"/>
      <c r="AO573"/>
      <c r="AP573"/>
      <c r="AQ573"/>
      <c r="AR573"/>
      <c r="AS573"/>
      <c r="AT573"/>
      <c r="AU573"/>
      <c r="AV573"/>
      <c r="AW573"/>
      <c r="AX573"/>
    </row>
    <row r="574" spans="1:50" x14ac:dyDescent="0.25">
      <c r="A574" s="259">
        <v>686</v>
      </c>
      <c r="B574" s="259" t="s">
        <v>1222</v>
      </c>
      <c r="E574" s="259" t="s">
        <v>928</v>
      </c>
      <c r="G574" s="324">
        <v>303600</v>
      </c>
      <c r="H574" s="325">
        <v>0</v>
      </c>
      <c r="I574" s="324">
        <f t="shared" si="6"/>
        <v>303600</v>
      </c>
      <c r="K574"/>
      <c r="L574"/>
      <c r="M574"/>
      <c r="N574"/>
      <c r="O574"/>
      <c r="P574"/>
      <c r="Q574"/>
      <c r="R574"/>
      <c r="S574"/>
      <c r="T574"/>
      <c r="U574"/>
      <c r="V574"/>
      <c r="W574"/>
      <c r="X574"/>
      <c r="Y574"/>
      <c r="Z574"/>
      <c r="AA574"/>
      <c r="AB574"/>
      <c r="AC574"/>
      <c r="AD574"/>
      <c r="AE574"/>
      <c r="AF574"/>
      <c r="AG574"/>
      <c r="AH574"/>
      <c r="AI574"/>
      <c r="AJ574"/>
      <c r="AK574"/>
      <c r="AL574"/>
      <c r="AM574"/>
      <c r="AN574"/>
      <c r="AO574"/>
      <c r="AP574"/>
      <c r="AQ574"/>
      <c r="AR574"/>
      <c r="AS574"/>
      <c r="AT574"/>
      <c r="AU574"/>
      <c r="AV574"/>
      <c r="AW574"/>
      <c r="AX574"/>
    </row>
    <row r="575" spans="1:50" x14ac:dyDescent="0.25">
      <c r="A575" s="259">
        <v>687</v>
      </c>
      <c r="B575" s="259" t="s">
        <v>1184</v>
      </c>
      <c r="E575" s="259" t="s">
        <v>928</v>
      </c>
      <c r="G575" s="324">
        <v>303720</v>
      </c>
      <c r="H575" s="325">
        <v>0</v>
      </c>
      <c r="I575" s="324">
        <f t="shared" si="6"/>
        <v>303720</v>
      </c>
      <c r="K575"/>
      <c r="L575"/>
      <c r="M575"/>
      <c r="N575"/>
      <c r="O575"/>
      <c r="P575"/>
      <c r="Q575"/>
      <c r="R575"/>
      <c r="S575"/>
      <c r="T575"/>
      <c r="U575"/>
      <c r="V575"/>
      <c r="W575"/>
      <c r="X575"/>
      <c r="Y575"/>
      <c r="Z575"/>
      <c r="AA575"/>
      <c r="AB575"/>
      <c r="AC575"/>
      <c r="AD575"/>
      <c r="AE575"/>
      <c r="AF575"/>
      <c r="AG575"/>
      <c r="AH575"/>
      <c r="AI575"/>
      <c r="AJ575"/>
      <c r="AK575"/>
      <c r="AL575"/>
      <c r="AM575"/>
      <c r="AN575"/>
      <c r="AO575"/>
      <c r="AP575"/>
      <c r="AQ575"/>
      <c r="AR575"/>
      <c r="AS575"/>
      <c r="AT575"/>
      <c r="AU575"/>
      <c r="AV575"/>
      <c r="AW575"/>
      <c r="AX575"/>
    </row>
    <row r="576" spans="1:50" x14ac:dyDescent="0.25">
      <c r="A576" s="259">
        <v>688</v>
      </c>
      <c r="B576" s="259" t="s">
        <v>1219</v>
      </c>
      <c r="E576" s="259" t="s">
        <v>928</v>
      </c>
      <c r="G576" s="324">
        <v>303720</v>
      </c>
      <c r="H576" s="325">
        <v>0</v>
      </c>
      <c r="I576" s="324">
        <f t="shared" si="6"/>
        <v>303720</v>
      </c>
      <c r="K576"/>
      <c r="L576"/>
      <c r="M576"/>
      <c r="N576"/>
      <c r="O576"/>
      <c r="P576"/>
      <c r="Q576"/>
      <c r="R576"/>
      <c r="S576"/>
      <c r="T576"/>
      <c r="U576"/>
      <c r="V576"/>
      <c r="W576"/>
      <c r="X576"/>
      <c r="Y576"/>
      <c r="Z576"/>
      <c r="AA576"/>
      <c r="AB576"/>
      <c r="AC576"/>
      <c r="AD576"/>
      <c r="AE576"/>
      <c r="AF576"/>
      <c r="AG576"/>
      <c r="AH576"/>
      <c r="AI576"/>
      <c r="AJ576"/>
      <c r="AK576"/>
      <c r="AL576"/>
      <c r="AM576"/>
      <c r="AN576"/>
      <c r="AO576"/>
      <c r="AP576"/>
      <c r="AQ576"/>
      <c r="AR576"/>
      <c r="AS576"/>
      <c r="AT576"/>
      <c r="AU576"/>
      <c r="AV576"/>
      <c r="AW576"/>
      <c r="AX576"/>
    </row>
    <row r="577" spans="1:50" x14ac:dyDescent="0.25">
      <c r="A577" s="259">
        <v>689</v>
      </c>
      <c r="B577" s="259" t="s">
        <v>1171</v>
      </c>
      <c r="E577" s="259" t="s">
        <v>928</v>
      </c>
      <c r="G577" s="324">
        <v>304550</v>
      </c>
      <c r="H577" s="325">
        <v>0</v>
      </c>
      <c r="I577" s="324">
        <f t="shared" si="6"/>
        <v>304550</v>
      </c>
      <c r="K577"/>
      <c r="L577"/>
      <c r="M577"/>
      <c r="N577"/>
      <c r="O577"/>
      <c r="P577"/>
      <c r="Q577"/>
      <c r="R577"/>
      <c r="S577"/>
      <c r="T577"/>
      <c r="U577"/>
      <c r="V577"/>
      <c r="W577"/>
      <c r="X577"/>
      <c r="Y577"/>
      <c r="Z577"/>
      <c r="AA577"/>
      <c r="AB577"/>
      <c r="AC577"/>
      <c r="AD577"/>
      <c r="AE577"/>
      <c r="AF577"/>
      <c r="AG577"/>
      <c r="AH577"/>
      <c r="AI577"/>
      <c r="AJ577"/>
      <c r="AK577"/>
      <c r="AL577"/>
      <c r="AM577"/>
      <c r="AN577"/>
      <c r="AO577"/>
      <c r="AP577"/>
      <c r="AQ577"/>
      <c r="AR577"/>
      <c r="AS577"/>
      <c r="AT577"/>
      <c r="AU577"/>
      <c r="AV577"/>
      <c r="AW577"/>
      <c r="AX577"/>
    </row>
    <row r="578" spans="1:50" x14ac:dyDescent="0.25">
      <c r="A578" s="259">
        <v>690</v>
      </c>
      <c r="B578" s="259" t="s">
        <v>1171</v>
      </c>
      <c r="E578" s="259" t="s">
        <v>928</v>
      </c>
      <c r="G578" s="324">
        <v>304550</v>
      </c>
      <c r="H578" s="325">
        <v>0</v>
      </c>
      <c r="I578" s="324">
        <f t="shared" si="6"/>
        <v>304550</v>
      </c>
      <c r="K578"/>
      <c r="L578"/>
      <c r="M578"/>
      <c r="N578"/>
      <c r="O578"/>
      <c r="P578"/>
      <c r="Q578"/>
      <c r="R578"/>
      <c r="S578"/>
      <c r="T578"/>
      <c r="U578"/>
      <c r="V578"/>
      <c r="W578"/>
      <c r="X578"/>
      <c r="Y578"/>
      <c r="Z578"/>
      <c r="AA578"/>
      <c r="AB578"/>
      <c r="AC578"/>
      <c r="AD578"/>
      <c r="AE578"/>
      <c r="AF578"/>
      <c r="AG578"/>
      <c r="AH578"/>
      <c r="AI578"/>
      <c r="AJ578"/>
      <c r="AK578"/>
      <c r="AL578"/>
      <c r="AM578"/>
      <c r="AN578"/>
      <c r="AO578"/>
      <c r="AP578"/>
      <c r="AQ578"/>
      <c r="AR578"/>
      <c r="AS578"/>
      <c r="AT578"/>
      <c r="AU578"/>
      <c r="AV578"/>
      <c r="AW578"/>
      <c r="AX578"/>
    </row>
    <row r="579" spans="1:50" x14ac:dyDescent="0.25">
      <c r="A579" s="259">
        <v>691</v>
      </c>
      <c r="B579" s="259" t="s">
        <v>1156</v>
      </c>
      <c r="E579" s="259" t="s">
        <v>928</v>
      </c>
      <c r="G579" s="324">
        <v>305000</v>
      </c>
      <c r="H579" s="325">
        <v>0</v>
      </c>
      <c r="I579" s="324">
        <f t="shared" si="6"/>
        <v>305000</v>
      </c>
      <c r="K579"/>
      <c r="L579"/>
      <c r="M579"/>
      <c r="N579"/>
      <c r="O579"/>
      <c r="P579"/>
      <c r="Q579"/>
      <c r="R579"/>
      <c r="S579"/>
      <c r="T579"/>
      <c r="U579"/>
      <c r="V579"/>
      <c r="W579"/>
      <c r="X579"/>
      <c r="Y579"/>
      <c r="Z579"/>
      <c r="AA579"/>
      <c r="AB579"/>
      <c r="AC579"/>
      <c r="AD579"/>
      <c r="AE579"/>
      <c r="AF579"/>
      <c r="AG579"/>
      <c r="AH579"/>
      <c r="AI579"/>
      <c r="AJ579"/>
      <c r="AK579"/>
      <c r="AL579"/>
      <c r="AM579"/>
      <c r="AN579"/>
      <c r="AO579"/>
      <c r="AP579"/>
      <c r="AQ579"/>
      <c r="AR579"/>
      <c r="AS579"/>
      <c r="AT579"/>
      <c r="AU579"/>
      <c r="AV579"/>
      <c r="AW579"/>
      <c r="AX579"/>
    </row>
    <row r="580" spans="1:50" x14ac:dyDescent="0.25">
      <c r="A580" s="259">
        <v>692</v>
      </c>
      <c r="B580" s="259" t="s">
        <v>1188</v>
      </c>
      <c r="E580" s="259" t="s">
        <v>928</v>
      </c>
      <c r="G580" s="324">
        <v>306366</v>
      </c>
      <c r="H580" s="325">
        <v>0</v>
      </c>
      <c r="I580" s="324">
        <f t="shared" si="6"/>
        <v>306366</v>
      </c>
      <c r="K580"/>
      <c r="L580"/>
      <c r="M580"/>
      <c r="N580"/>
      <c r="O580"/>
      <c r="P580"/>
      <c r="Q580"/>
      <c r="R580"/>
      <c r="S580"/>
      <c r="T580"/>
      <c r="U580"/>
      <c r="V580"/>
      <c r="W580"/>
      <c r="X580"/>
      <c r="Y580"/>
      <c r="Z580"/>
      <c r="AA580"/>
      <c r="AB580"/>
      <c r="AC580"/>
      <c r="AD580"/>
      <c r="AE580"/>
      <c r="AF580"/>
      <c r="AG580"/>
      <c r="AH580"/>
      <c r="AI580"/>
      <c r="AJ580"/>
      <c r="AK580"/>
      <c r="AL580"/>
      <c r="AM580"/>
      <c r="AN580"/>
      <c r="AO580"/>
      <c r="AP580"/>
      <c r="AQ580"/>
      <c r="AR580"/>
      <c r="AS580"/>
      <c r="AT580"/>
      <c r="AU580"/>
      <c r="AV580"/>
      <c r="AW580"/>
      <c r="AX580"/>
    </row>
    <row r="581" spans="1:50" x14ac:dyDescent="0.25">
      <c r="A581" s="259">
        <v>693</v>
      </c>
      <c r="B581" s="259" t="s">
        <v>1223</v>
      </c>
      <c r="E581" s="259" t="s">
        <v>928</v>
      </c>
      <c r="G581" s="324">
        <v>306750</v>
      </c>
      <c r="H581" s="325">
        <v>0</v>
      </c>
      <c r="I581" s="324">
        <f t="shared" si="6"/>
        <v>306750</v>
      </c>
      <c r="K581"/>
      <c r="L581"/>
      <c r="M581"/>
      <c r="N581"/>
      <c r="O581"/>
      <c r="P581"/>
      <c r="Q581"/>
      <c r="R581"/>
      <c r="S581"/>
      <c r="T581"/>
      <c r="U581"/>
      <c r="V581"/>
      <c r="W581"/>
      <c r="X581"/>
      <c r="Y581"/>
      <c r="Z581"/>
      <c r="AA581"/>
      <c r="AB581"/>
      <c r="AC581"/>
      <c r="AD581"/>
      <c r="AE581"/>
      <c r="AF581"/>
      <c r="AG581"/>
      <c r="AH581"/>
      <c r="AI581"/>
      <c r="AJ581"/>
      <c r="AK581"/>
      <c r="AL581"/>
      <c r="AM581"/>
      <c r="AN581"/>
      <c r="AO581"/>
      <c r="AP581"/>
      <c r="AQ581"/>
      <c r="AR581"/>
      <c r="AS581"/>
      <c r="AT581"/>
      <c r="AU581"/>
      <c r="AV581"/>
      <c r="AW581"/>
      <c r="AX581"/>
    </row>
    <row r="582" spans="1:50" x14ac:dyDescent="0.25">
      <c r="A582" s="259">
        <v>694</v>
      </c>
      <c r="B582" s="259" t="s">
        <v>1212</v>
      </c>
      <c r="E582" s="259" t="s">
        <v>928</v>
      </c>
      <c r="G582" s="324">
        <v>309440</v>
      </c>
      <c r="H582" s="325">
        <v>0</v>
      </c>
      <c r="I582" s="324">
        <f t="shared" si="6"/>
        <v>309440</v>
      </c>
      <c r="K582"/>
      <c r="L582"/>
      <c r="M582"/>
      <c r="N582"/>
      <c r="O582"/>
      <c r="P582"/>
      <c r="Q582"/>
      <c r="R582"/>
      <c r="S582"/>
      <c r="T582"/>
      <c r="U582"/>
      <c r="V582"/>
      <c r="W582"/>
      <c r="X582"/>
      <c r="Y582"/>
      <c r="Z582"/>
      <c r="AA582"/>
      <c r="AB582"/>
      <c r="AC582"/>
      <c r="AD582"/>
      <c r="AE582"/>
      <c r="AF582"/>
      <c r="AG582"/>
      <c r="AH582"/>
      <c r="AI582"/>
      <c r="AJ582"/>
      <c r="AK582"/>
      <c r="AL582"/>
      <c r="AM582"/>
      <c r="AN582"/>
      <c r="AO582"/>
      <c r="AP582"/>
      <c r="AQ582"/>
      <c r="AR582"/>
      <c r="AS582"/>
      <c r="AT582"/>
      <c r="AU582"/>
      <c r="AV582"/>
      <c r="AW582"/>
      <c r="AX582"/>
    </row>
    <row r="583" spans="1:50" x14ac:dyDescent="0.25">
      <c r="A583" s="259">
        <v>695</v>
      </c>
      <c r="B583" s="259" t="s">
        <v>1171</v>
      </c>
      <c r="E583" s="259" t="s">
        <v>928</v>
      </c>
      <c r="G583" s="324">
        <v>309500</v>
      </c>
      <c r="H583" s="325">
        <v>0</v>
      </c>
      <c r="I583" s="324">
        <f t="shared" si="6"/>
        <v>309500</v>
      </c>
      <c r="K583"/>
      <c r="L583"/>
      <c r="M583"/>
      <c r="N583"/>
      <c r="O583"/>
      <c r="P583"/>
      <c r="Q583"/>
      <c r="R583"/>
      <c r="S583"/>
      <c r="T583"/>
      <c r="U583"/>
      <c r="V583"/>
      <c r="W583"/>
      <c r="X583"/>
      <c r="Y583"/>
      <c r="Z583"/>
      <c r="AA583"/>
      <c r="AB583"/>
      <c r="AC583"/>
      <c r="AD583"/>
      <c r="AE583"/>
      <c r="AF583"/>
      <c r="AG583"/>
      <c r="AH583"/>
      <c r="AI583"/>
      <c r="AJ583"/>
      <c r="AK583"/>
      <c r="AL583"/>
      <c r="AM583"/>
      <c r="AN583"/>
      <c r="AO583"/>
      <c r="AP583"/>
      <c r="AQ583"/>
      <c r="AR583"/>
      <c r="AS583"/>
      <c r="AT583"/>
      <c r="AU583"/>
      <c r="AV583"/>
      <c r="AW583"/>
      <c r="AX583"/>
    </row>
    <row r="584" spans="1:50" x14ac:dyDescent="0.25">
      <c r="A584" s="259">
        <v>696</v>
      </c>
      <c r="B584" s="259" t="s">
        <v>1213</v>
      </c>
      <c r="E584" s="259" t="s">
        <v>928</v>
      </c>
      <c r="G584" s="324">
        <v>309506.5</v>
      </c>
      <c r="H584" s="325">
        <v>0</v>
      </c>
      <c r="I584" s="324">
        <f t="shared" si="6"/>
        <v>309506.5</v>
      </c>
      <c r="K584"/>
      <c r="L584"/>
      <c r="M584"/>
      <c r="N584"/>
      <c r="O584"/>
      <c r="P584"/>
      <c r="Q584"/>
      <c r="R584"/>
      <c r="S584"/>
      <c r="T584"/>
      <c r="U584"/>
      <c r="V584"/>
      <c r="W584"/>
      <c r="X584"/>
      <c r="Y584"/>
      <c r="Z584"/>
      <c r="AA584"/>
      <c r="AB584"/>
      <c r="AC584"/>
      <c r="AD584"/>
      <c r="AE584"/>
      <c r="AF584"/>
      <c r="AG584"/>
      <c r="AH584"/>
      <c r="AI584"/>
      <c r="AJ584"/>
      <c r="AK584"/>
      <c r="AL584"/>
      <c r="AM584"/>
      <c r="AN584"/>
      <c r="AO584"/>
      <c r="AP584"/>
      <c r="AQ584"/>
      <c r="AR584"/>
      <c r="AS584"/>
      <c r="AT584"/>
      <c r="AU584"/>
      <c r="AV584"/>
      <c r="AW584"/>
      <c r="AX584"/>
    </row>
    <row r="585" spans="1:50" x14ac:dyDescent="0.25">
      <c r="A585" s="259">
        <v>697</v>
      </c>
      <c r="B585" s="259" t="s">
        <v>1224</v>
      </c>
      <c r="E585" s="259" t="s">
        <v>928</v>
      </c>
      <c r="G585" s="324">
        <v>310000</v>
      </c>
      <c r="H585" s="325">
        <v>0</v>
      </c>
      <c r="I585" s="324">
        <f t="shared" si="6"/>
        <v>310000</v>
      </c>
      <c r="K585"/>
      <c r="L585"/>
      <c r="M585"/>
      <c r="N585"/>
      <c r="O585"/>
      <c r="P585"/>
      <c r="Q585"/>
      <c r="R585"/>
      <c r="S585"/>
      <c r="T585"/>
      <c r="U585"/>
      <c r="V585"/>
      <c r="W585"/>
      <c r="X585"/>
      <c r="Y585"/>
      <c r="Z585"/>
      <c r="AA585"/>
      <c r="AB585"/>
      <c r="AC585"/>
      <c r="AD585"/>
      <c r="AE585"/>
      <c r="AF585"/>
      <c r="AG585"/>
      <c r="AH585"/>
      <c r="AI585"/>
      <c r="AJ585"/>
      <c r="AK585"/>
      <c r="AL585"/>
      <c r="AM585"/>
      <c r="AN585"/>
      <c r="AO585"/>
      <c r="AP585"/>
      <c r="AQ585"/>
      <c r="AR585"/>
      <c r="AS585"/>
      <c r="AT585"/>
      <c r="AU585"/>
      <c r="AV585"/>
      <c r="AW585"/>
      <c r="AX585"/>
    </row>
    <row r="586" spans="1:50" x14ac:dyDescent="0.25">
      <c r="A586" s="259">
        <v>698</v>
      </c>
      <c r="B586" s="259" t="s">
        <v>1219</v>
      </c>
      <c r="E586" s="259" t="s">
        <v>928</v>
      </c>
      <c r="G586" s="324">
        <v>312142</v>
      </c>
      <c r="H586" s="325">
        <v>0</v>
      </c>
      <c r="I586" s="324">
        <f t="shared" si="6"/>
        <v>312142</v>
      </c>
      <c r="K586"/>
      <c r="L586"/>
      <c r="M586"/>
      <c r="N586"/>
      <c r="O586"/>
      <c r="P586"/>
      <c r="Q586"/>
      <c r="R586"/>
      <c r="S586"/>
      <c r="T586"/>
      <c r="U586"/>
      <c r="V586"/>
      <c r="W586"/>
      <c r="X586"/>
      <c r="Y586"/>
      <c r="Z586"/>
      <c r="AA586"/>
      <c r="AB586"/>
      <c r="AC586"/>
      <c r="AD586"/>
      <c r="AE586"/>
      <c r="AF586"/>
      <c r="AG586"/>
      <c r="AH586"/>
      <c r="AI586"/>
      <c r="AJ586"/>
      <c r="AK586"/>
      <c r="AL586"/>
      <c r="AM586"/>
      <c r="AN586"/>
      <c r="AO586"/>
      <c r="AP586"/>
      <c r="AQ586"/>
      <c r="AR586"/>
      <c r="AS586"/>
      <c r="AT586"/>
      <c r="AU586"/>
      <c r="AV586"/>
      <c r="AW586"/>
      <c r="AX586"/>
    </row>
    <row r="587" spans="1:50" x14ac:dyDescent="0.25">
      <c r="A587" s="259">
        <v>699</v>
      </c>
      <c r="B587" s="259" t="s">
        <v>1217</v>
      </c>
      <c r="E587" s="259" t="s">
        <v>928</v>
      </c>
      <c r="G587" s="324">
        <v>312736</v>
      </c>
      <c r="H587" s="325">
        <v>0</v>
      </c>
      <c r="I587" s="324">
        <f t="shared" si="6"/>
        <v>312736</v>
      </c>
      <c r="K587"/>
      <c r="L587"/>
      <c r="M587"/>
      <c r="N587"/>
      <c r="O587"/>
      <c r="P587"/>
      <c r="Q587"/>
      <c r="R587"/>
      <c r="S587"/>
      <c r="T587"/>
      <c r="U587"/>
      <c r="V587"/>
      <c r="W587"/>
      <c r="X587"/>
      <c r="Y587"/>
      <c r="Z587"/>
      <c r="AA587"/>
      <c r="AB587"/>
      <c r="AC587"/>
      <c r="AD587"/>
      <c r="AE587"/>
      <c r="AF587"/>
      <c r="AG587"/>
      <c r="AH587"/>
      <c r="AI587"/>
      <c r="AJ587"/>
      <c r="AK587"/>
      <c r="AL587"/>
      <c r="AM587"/>
      <c r="AN587"/>
      <c r="AO587"/>
      <c r="AP587"/>
      <c r="AQ587"/>
      <c r="AR587"/>
      <c r="AS587"/>
      <c r="AT587"/>
      <c r="AU587"/>
      <c r="AV587"/>
      <c r="AW587"/>
      <c r="AX587"/>
    </row>
    <row r="588" spans="1:50" x14ac:dyDescent="0.25">
      <c r="A588" s="259">
        <v>700</v>
      </c>
      <c r="B588" s="259" t="s">
        <v>1173</v>
      </c>
      <c r="E588" s="259" t="s">
        <v>928</v>
      </c>
      <c r="G588" s="324">
        <v>313250</v>
      </c>
      <c r="H588" s="325">
        <v>0</v>
      </c>
      <c r="I588" s="324">
        <f t="shared" si="6"/>
        <v>313250</v>
      </c>
      <c r="K588"/>
      <c r="L588"/>
      <c r="M588"/>
      <c r="N588"/>
      <c r="O588"/>
      <c r="P588"/>
      <c r="Q588"/>
      <c r="R588"/>
      <c r="S588"/>
      <c r="T588"/>
      <c r="U588"/>
      <c r="V588"/>
      <c r="W588"/>
      <c r="X588"/>
      <c r="Y588"/>
      <c r="Z588"/>
      <c r="AA588"/>
      <c r="AB588"/>
      <c r="AC588"/>
      <c r="AD588"/>
      <c r="AE588"/>
      <c r="AF588"/>
      <c r="AG588"/>
      <c r="AH588"/>
      <c r="AI588"/>
      <c r="AJ588"/>
      <c r="AK588"/>
      <c r="AL588"/>
      <c r="AM588"/>
      <c r="AN588"/>
      <c r="AO588"/>
      <c r="AP588"/>
      <c r="AQ588"/>
      <c r="AR588"/>
      <c r="AS588"/>
      <c r="AT588"/>
      <c r="AU588"/>
      <c r="AV588"/>
      <c r="AW588"/>
      <c r="AX588"/>
    </row>
    <row r="589" spans="1:50" x14ac:dyDescent="0.25">
      <c r="A589" s="259">
        <v>701</v>
      </c>
      <c r="B589" s="259" t="s">
        <v>958</v>
      </c>
      <c r="E589" s="259" t="s">
        <v>928</v>
      </c>
      <c r="G589" s="324">
        <v>318000</v>
      </c>
      <c r="H589" s="325">
        <v>0</v>
      </c>
      <c r="I589" s="324">
        <f t="shared" si="6"/>
        <v>318000</v>
      </c>
      <c r="K589"/>
      <c r="L589"/>
      <c r="M589"/>
      <c r="N589"/>
      <c r="O589"/>
      <c r="P589"/>
      <c r="Q589"/>
      <c r="R589"/>
      <c r="S589"/>
      <c r="T589"/>
      <c r="U589"/>
      <c r="V589"/>
      <c r="W589"/>
      <c r="X589"/>
      <c r="Y589"/>
      <c r="Z589"/>
      <c r="AA589"/>
      <c r="AB589"/>
      <c r="AC589"/>
      <c r="AD589"/>
      <c r="AE589"/>
      <c r="AF589"/>
      <c r="AG589"/>
      <c r="AH589"/>
      <c r="AI589"/>
      <c r="AJ589"/>
      <c r="AK589"/>
      <c r="AL589"/>
      <c r="AM589"/>
      <c r="AN589"/>
      <c r="AO589"/>
      <c r="AP589"/>
      <c r="AQ589"/>
      <c r="AR589"/>
      <c r="AS589"/>
      <c r="AT589"/>
      <c r="AU589"/>
      <c r="AV589"/>
      <c r="AW589"/>
      <c r="AX589"/>
    </row>
    <row r="590" spans="1:50" x14ac:dyDescent="0.25">
      <c r="A590" s="259">
        <v>702</v>
      </c>
      <c r="B590" s="259" t="s">
        <v>1217</v>
      </c>
      <c r="E590" s="259" t="s">
        <v>928</v>
      </c>
      <c r="G590" s="324">
        <v>318240</v>
      </c>
      <c r="H590" s="325">
        <v>0</v>
      </c>
      <c r="I590" s="324">
        <f t="shared" si="6"/>
        <v>318240</v>
      </c>
      <c r="K590"/>
      <c r="L590"/>
      <c r="M590"/>
      <c r="N590"/>
      <c r="O590"/>
      <c r="P590"/>
      <c r="Q590"/>
      <c r="R590"/>
      <c r="S590"/>
      <c r="T590"/>
      <c r="U590"/>
      <c r="V590"/>
      <c r="W590"/>
      <c r="X590"/>
      <c r="Y590"/>
      <c r="Z590"/>
      <c r="AA590"/>
      <c r="AB590"/>
      <c r="AC590"/>
      <c r="AD590"/>
      <c r="AE590"/>
      <c r="AF590"/>
      <c r="AG590"/>
      <c r="AH590"/>
      <c r="AI590"/>
      <c r="AJ590"/>
      <c r="AK590"/>
      <c r="AL590"/>
      <c r="AM590"/>
      <c r="AN590"/>
      <c r="AO590"/>
      <c r="AP590"/>
      <c r="AQ590"/>
      <c r="AR590"/>
      <c r="AS590"/>
      <c r="AT590"/>
      <c r="AU590"/>
      <c r="AV590"/>
      <c r="AW590"/>
      <c r="AX590"/>
    </row>
    <row r="591" spans="1:50" x14ac:dyDescent="0.25">
      <c r="A591" s="259">
        <v>703</v>
      </c>
      <c r="B591" s="259" t="s">
        <v>1183</v>
      </c>
      <c r="E591" s="259" t="s">
        <v>928</v>
      </c>
      <c r="G591" s="324">
        <v>318400</v>
      </c>
      <c r="H591" s="325">
        <v>0</v>
      </c>
      <c r="I591" s="324">
        <f t="shared" si="6"/>
        <v>318400</v>
      </c>
      <c r="K591"/>
      <c r="L591"/>
      <c r="M591"/>
      <c r="N591"/>
      <c r="O591"/>
      <c r="P591"/>
      <c r="Q591"/>
      <c r="R591"/>
      <c r="S591"/>
      <c r="T591"/>
      <c r="U591"/>
      <c r="V591"/>
      <c r="W591"/>
      <c r="X591"/>
      <c r="Y591"/>
      <c r="Z591"/>
      <c r="AA591"/>
      <c r="AB591"/>
      <c r="AC591"/>
      <c r="AD591"/>
      <c r="AE591"/>
      <c r="AF591"/>
      <c r="AG591"/>
      <c r="AH591"/>
      <c r="AI591"/>
      <c r="AJ591"/>
      <c r="AK591"/>
      <c r="AL591"/>
      <c r="AM591"/>
      <c r="AN591"/>
      <c r="AO591"/>
      <c r="AP591"/>
      <c r="AQ591"/>
      <c r="AR591"/>
      <c r="AS591"/>
      <c r="AT591"/>
      <c r="AU591"/>
      <c r="AV591"/>
      <c r="AW591"/>
      <c r="AX591"/>
    </row>
    <row r="592" spans="1:50" x14ac:dyDescent="0.25">
      <c r="A592" s="259">
        <v>704</v>
      </c>
      <c r="B592" s="259" t="s">
        <v>1212</v>
      </c>
      <c r="E592" s="259" t="s">
        <v>928</v>
      </c>
      <c r="G592" s="324">
        <v>319440</v>
      </c>
      <c r="H592" s="325">
        <v>0</v>
      </c>
      <c r="I592" s="324">
        <f t="shared" si="6"/>
        <v>319440</v>
      </c>
      <c r="K592"/>
      <c r="L592"/>
      <c r="M592"/>
      <c r="N592"/>
      <c r="O592"/>
      <c r="P592"/>
      <c r="Q592"/>
      <c r="R592"/>
      <c r="S592"/>
      <c r="T592"/>
      <c r="U592"/>
      <c r="V592"/>
      <c r="W592"/>
      <c r="X592"/>
      <c r="Y592"/>
      <c r="Z592"/>
      <c r="AA592"/>
      <c r="AB592"/>
      <c r="AC592"/>
      <c r="AD592"/>
      <c r="AE592"/>
      <c r="AF592"/>
      <c r="AG592"/>
      <c r="AH592"/>
      <c r="AI592"/>
      <c r="AJ592"/>
      <c r="AK592"/>
      <c r="AL592"/>
      <c r="AM592"/>
      <c r="AN592"/>
      <c r="AO592"/>
      <c r="AP592"/>
      <c r="AQ592"/>
      <c r="AR592"/>
      <c r="AS592"/>
      <c r="AT592"/>
      <c r="AU592"/>
      <c r="AV592"/>
      <c r="AW592"/>
      <c r="AX592"/>
    </row>
    <row r="593" spans="1:50" x14ac:dyDescent="0.25">
      <c r="A593" s="259">
        <v>705</v>
      </c>
      <c r="B593" s="259" t="s">
        <v>1219</v>
      </c>
      <c r="E593" s="259" t="s">
        <v>928</v>
      </c>
      <c r="G593" s="324">
        <v>319522</v>
      </c>
      <c r="H593" s="325">
        <v>0</v>
      </c>
      <c r="I593" s="324">
        <f t="shared" si="6"/>
        <v>319522</v>
      </c>
      <c r="K593"/>
      <c r="L593"/>
      <c r="M593"/>
      <c r="N593"/>
      <c r="O593"/>
      <c r="P593"/>
      <c r="Q593"/>
      <c r="R593"/>
      <c r="S593"/>
      <c r="T593"/>
      <c r="U593"/>
      <c r="V593"/>
      <c r="W593"/>
      <c r="X593"/>
      <c r="Y593"/>
      <c r="Z593"/>
      <c r="AA593"/>
      <c r="AB593"/>
      <c r="AC593"/>
      <c r="AD593"/>
      <c r="AE593"/>
      <c r="AF593"/>
      <c r="AG593"/>
      <c r="AH593"/>
      <c r="AI593"/>
      <c r="AJ593"/>
      <c r="AK593"/>
      <c r="AL593"/>
      <c r="AM593"/>
      <c r="AN593"/>
      <c r="AO593"/>
      <c r="AP593"/>
      <c r="AQ593"/>
      <c r="AR593"/>
      <c r="AS593"/>
      <c r="AT593"/>
      <c r="AU593"/>
      <c r="AV593"/>
      <c r="AW593"/>
      <c r="AX593"/>
    </row>
    <row r="594" spans="1:50" x14ac:dyDescent="0.25">
      <c r="A594" s="259">
        <v>706</v>
      </c>
      <c r="B594" s="259" t="s">
        <v>1180</v>
      </c>
      <c r="E594" s="259" t="s">
        <v>928</v>
      </c>
      <c r="G594" s="324">
        <v>320000</v>
      </c>
      <c r="H594" s="325">
        <v>0</v>
      </c>
      <c r="I594" s="324">
        <f t="shared" si="6"/>
        <v>320000</v>
      </c>
      <c r="K594"/>
      <c r="L594"/>
      <c r="M594"/>
      <c r="N594"/>
      <c r="O594"/>
      <c r="P594"/>
      <c r="Q594"/>
      <c r="R594"/>
      <c r="S594"/>
      <c r="T594"/>
      <c r="U594"/>
      <c r="V594"/>
      <c r="W594"/>
      <c r="X594"/>
      <c r="Y594"/>
      <c r="Z594"/>
      <c r="AA594"/>
      <c r="AB594"/>
      <c r="AC594"/>
      <c r="AD594"/>
      <c r="AE594"/>
      <c r="AF594"/>
      <c r="AG594"/>
      <c r="AH594"/>
      <c r="AI594"/>
      <c r="AJ594"/>
      <c r="AK594"/>
      <c r="AL594"/>
      <c r="AM594"/>
      <c r="AN594"/>
      <c r="AO594"/>
      <c r="AP594"/>
      <c r="AQ594"/>
      <c r="AR594"/>
      <c r="AS594"/>
      <c r="AT594"/>
      <c r="AU594"/>
      <c r="AV594"/>
      <c r="AW594"/>
      <c r="AX594"/>
    </row>
    <row r="595" spans="1:50" x14ac:dyDescent="0.25">
      <c r="A595" s="259">
        <v>707</v>
      </c>
      <c r="B595" s="259" t="s">
        <v>943</v>
      </c>
      <c r="E595" s="259" t="s">
        <v>928</v>
      </c>
      <c r="G595" s="324">
        <v>321100</v>
      </c>
      <c r="H595" s="325">
        <v>0</v>
      </c>
      <c r="I595" s="324">
        <f t="shared" si="6"/>
        <v>321100</v>
      </c>
      <c r="K595"/>
      <c r="L595"/>
      <c r="M595"/>
      <c r="N595"/>
      <c r="O595"/>
      <c r="P595"/>
      <c r="Q595"/>
      <c r="R595"/>
      <c r="S595"/>
      <c r="T595"/>
      <c r="U595"/>
      <c r="V595"/>
      <c r="W595"/>
      <c r="X595"/>
      <c r="Y595"/>
      <c r="Z595"/>
      <c r="AA595"/>
      <c r="AB595"/>
      <c r="AC595"/>
      <c r="AD595"/>
      <c r="AE595"/>
      <c r="AF595"/>
      <c r="AG595"/>
      <c r="AH595"/>
      <c r="AI595"/>
      <c r="AJ595"/>
      <c r="AK595"/>
      <c r="AL595"/>
      <c r="AM595"/>
      <c r="AN595"/>
      <c r="AO595"/>
      <c r="AP595"/>
      <c r="AQ595"/>
      <c r="AR595"/>
      <c r="AS595"/>
      <c r="AT595"/>
      <c r="AU595"/>
      <c r="AV595"/>
      <c r="AW595"/>
      <c r="AX595"/>
    </row>
    <row r="596" spans="1:50" x14ac:dyDescent="0.25">
      <c r="A596" s="259">
        <v>708</v>
      </c>
      <c r="B596" s="259" t="s">
        <v>1212</v>
      </c>
      <c r="E596" s="259" t="s">
        <v>928</v>
      </c>
      <c r="G596" s="324">
        <v>322080</v>
      </c>
      <c r="H596" s="325">
        <v>0</v>
      </c>
      <c r="I596" s="324">
        <f t="shared" si="6"/>
        <v>322080</v>
      </c>
      <c r="K596"/>
      <c r="L596"/>
      <c r="M596"/>
      <c r="N596"/>
      <c r="O596"/>
      <c r="P596"/>
      <c r="Q596"/>
      <c r="R596"/>
      <c r="S596"/>
      <c r="T596"/>
      <c r="U596"/>
      <c r="V596"/>
      <c r="W596"/>
      <c r="X596"/>
      <c r="Y596"/>
      <c r="Z596"/>
      <c r="AA596"/>
      <c r="AB596"/>
      <c r="AC596"/>
      <c r="AD596"/>
      <c r="AE596"/>
      <c r="AF596"/>
      <c r="AG596"/>
      <c r="AH596"/>
      <c r="AI596"/>
      <c r="AJ596"/>
      <c r="AK596"/>
      <c r="AL596"/>
      <c r="AM596"/>
      <c r="AN596"/>
      <c r="AO596"/>
      <c r="AP596"/>
      <c r="AQ596"/>
      <c r="AR596"/>
      <c r="AS596"/>
      <c r="AT596"/>
      <c r="AU596"/>
      <c r="AV596"/>
      <c r="AW596"/>
      <c r="AX596"/>
    </row>
    <row r="597" spans="1:50" x14ac:dyDescent="0.25">
      <c r="A597" s="259">
        <v>709</v>
      </c>
      <c r="B597" s="259" t="s">
        <v>1173</v>
      </c>
      <c r="E597" s="259" t="s">
        <v>928</v>
      </c>
      <c r="G597" s="324">
        <v>323300</v>
      </c>
      <c r="H597" s="325">
        <v>0</v>
      </c>
      <c r="I597" s="324">
        <f t="shared" si="6"/>
        <v>323300</v>
      </c>
      <c r="K597"/>
      <c r="L597"/>
      <c r="M597"/>
      <c r="N597"/>
      <c r="O597"/>
      <c r="P597"/>
      <c r="Q597"/>
      <c r="R597"/>
      <c r="S597"/>
      <c r="T597"/>
      <c r="U597"/>
      <c r="V597"/>
      <c r="W597"/>
      <c r="X597"/>
      <c r="Y597"/>
      <c r="Z597"/>
      <c r="AA597"/>
      <c r="AB597"/>
      <c r="AC597"/>
      <c r="AD597"/>
      <c r="AE597"/>
      <c r="AF597"/>
      <c r="AG597"/>
      <c r="AH597"/>
      <c r="AI597"/>
      <c r="AJ597"/>
      <c r="AK597"/>
      <c r="AL597"/>
      <c r="AM597"/>
      <c r="AN597"/>
      <c r="AO597"/>
      <c r="AP597"/>
      <c r="AQ597"/>
      <c r="AR597"/>
      <c r="AS597"/>
      <c r="AT597"/>
      <c r="AU597"/>
      <c r="AV597"/>
      <c r="AW597"/>
      <c r="AX597"/>
    </row>
    <row r="598" spans="1:50" x14ac:dyDescent="0.25">
      <c r="A598" s="259">
        <v>710</v>
      </c>
      <c r="B598" s="259" t="s">
        <v>1212</v>
      </c>
      <c r="E598" s="259" t="s">
        <v>928</v>
      </c>
      <c r="G598" s="324">
        <v>328240</v>
      </c>
      <c r="H598" s="325">
        <v>0</v>
      </c>
      <c r="I598" s="324">
        <f t="shared" si="6"/>
        <v>328240</v>
      </c>
      <c r="K598"/>
      <c r="L598"/>
      <c r="M598"/>
      <c r="N598"/>
      <c r="O598"/>
      <c r="P598"/>
      <c r="Q598"/>
      <c r="R598"/>
      <c r="S598"/>
      <c r="T598"/>
      <c r="U598"/>
      <c r="V598"/>
      <c r="W598"/>
      <c r="X598"/>
      <c r="Y598"/>
      <c r="Z598"/>
      <c r="AA598"/>
      <c r="AB598"/>
      <c r="AC598"/>
      <c r="AD598"/>
      <c r="AE598"/>
      <c r="AF598"/>
      <c r="AG598"/>
      <c r="AH598"/>
      <c r="AI598"/>
      <c r="AJ598"/>
      <c r="AK598"/>
      <c r="AL598"/>
      <c r="AM598"/>
      <c r="AN598"/>
      <c r="AO598"/>
      <c r="AP598"/>
      <c r="AQ598"/>
      <c r="AR598"/>
      <c r="AS598"/>
      <c r="AT598"/>
      <c r="AU598"/>
      <c r="AV598"/>
      <c r="AW598"/>
      <c r="AX598"/>
    </row>
    <row r="599" spans="1:50" x14ac:dyDescent="0.25">
      <c r="A599" s="259">
        <v>711</v>
      </c>
      <c r="B599" s="259" t="s">
        <v>1215</v>
      </c>
      <c r="E599" s="259" t="s">
        <v>928</v>
      </c>
      <c r="G599" s="324">
        <v>332500</v>
      </c>
      <c r="H599" s="325">
        <v>0</v>
      </c>
      <c r="I599" s="324">
        <f t="shared" ref="I599:I662" si="7">G599-H599</f>
        <v>332500</v>
      </c>
      <c r="K599"/>
      <c r="L599"/>
      <c r="M599"/>
      <c r="N599"/>
      <c r="O599"/>
      <c r="P599"/>
      <c r="Q599"/>
      <c r="R599"/>
      <c r="S599"/>
      <c r="T599"/>
      <c r="U599"/>
      <c r="V599"/>
      <c r="W599"/>
      <c r="X599"/>
      <c r="Y599"/>
      <c r="Z599"/>
      <c r="AA599"/>
      <c r="AB599"/>
      <c r="AC599"/>
      <c r="AD599"/>
      <c r="AE599"/>
      <c r="AF599"/>
      <c r="AG599"/>
      <c r="AH599"/>
      <c r="AI599"/>
      <c r="AJ599"/>
      <c r="AK599"/>
      <c r="AL599"/>
      <c r="AM599"/>
      <c r="AN599"/>
      <c r="AO599"/>
      <c r="AP599"/>
      <c r="AQ599"/>
      <c r="AR599"/>
      <c r="AS599"/>
      <c r="AT599"/>
      <c r="AU599"/>
      <c r="AV599"/>
      <c r="AW599"/>
      <c r="AX599"/>
    </row>
    <row r="600" spans="1:50" x14ac:dyDescent="0.25">
      <c r="A600" s="259">
        <v>712</v>
      </c>
      <c r="B600" s="259" t="s">
        <v>1212</v>
      </c>
      <c r="E600" s="259" t="s">
        <v>928</v>
      </c>
      <c r="G600" s="324">
        <v>333520</v>
      </c>
      <c r="H600" s="325">
        <v>0</v>
      </c>
      <c r="I600" s="324">
        <f t="shared" si="7"/>
        <v>333520</v>
      </c>
      <c r="K600"/>
      <c r="L600"/>
      <c r="M600"/>
      <c r="N600"/>
      <c r="O600"/>
      <c r="P600"/>
      <c r="Q600"/>
      <c r="R600"/>
      <c r="S600"/>
      <c r="T600"/>
      <c r="U600"/>
      <c r="V600"/>
      <c r="W600"/>
      <c r="X600"/>
      <c r="Y600"/>
      <c r="Z600"/>
      <c r="AA600"/>
      <c r="AB600"/>
      <c r="AC600"/>
      <c r="AD600"/>
      <c r="AE600"/>
      <c r="AF600"/>
      <c r="AG600"/>
      <c r="AH600"/>
      <c r="AI600"/>
      <c r="AJ600"/>
      <c r="AK600"/>
      <c r="AL600"/>
      <c r="AM600"/>
      <c r="AN600"/>
      <c r="AO600"/>
      <c r="AP600"/>
      <c r="AQ600"/>
      <c r="AR600"/>
      <c r="AS600"/>
      <c r="AT600"/>
      <c r="AU600"/>
      <c r="AV600"/>
      <c r="AW600"/>
      <c r="AX600"/>
    </row>
    <row r="601" spans="1:50" x14ac:dyDescent="0.25">
      <c r="A601" s="259">
        <v>713</v>
      </c>
      <c r="B601" s="259" t="s">
        <v>1173</v>
      </c>
      <c r="E601" s="259" t="s">
        <v>928</v>
      </c>
      <c r="G601" s="324">
        <v>335800</v>
      </c>
      <c r="H601" s="325">
        <v>0</v>
      </c>
      <c r="I601" s="324">
        <f t="shared" si="7"/>
        <v>335800</v>
      </c>
      <c r="K601"/>
      <c r="L601"/>
      <c r="M601"/>
      <c r="N601"/>
      <c r="O601"/>
      <c r="P601"/>
      <c r="Q601"/>
      <c r="R601"/>
      <c r="S601"/>
      <c r="T601"/>
      <c r="U601"/>
      <c r="V601"/>
      <c r="W601"/>
      <c r="X601"/>
      <c r="Y601"/>
      <c r="Z601"/>
      <c r="AA601"/>
      <c r="AB601"/>
      <c r="AC601"/>
      <c r="AD601"/>
      <c r="AE601"/>
      <c r="AF601"/>
      <c r="AG601"/>
      <c r="AH601"/>
      <c r="AI601"/>
      <c r="AJ601"/>
      <c r="AK601"/>
      <c r="AL601"/>
      <c r="AM601"/>
      <c r="AN601"/>
      <c r="AO601"/>
      <c r="AP601"/>
      <c r="AQ601"/>
      <c r="AR601"/>
      <c r="AS601"/>
      <c r="AT601"/>
      <c r="AU601"/>
      <c r="AV601"/>
      <c r="AW601"/>
      <c r="AX601"/>
    </row>
    <row r="602" spans="1:50" x14ac:dyDescent="0.25">
      <c r="A602" s="259">
        <v>714</v>
      </c>
      <c r="B602" s="259" t="s">
        <v>1217</v>
      </c>
      <c r="E602" s="259" t="s">
        <v>928</v>
      </c>
      <c r="G602" s="324">
        <v>339440</v>
      </c>
      <c r="H602" s="325">
        <v>0</v>
      </c>
      <c r="I602" s="324">
        <f t="shared" si="7"/>
        <v>339440</v>
      </c>
      <c r="K602"/>
      <c r="L602"/>
      <c r="M602"/>
      <c r="N602"/>
      <c r="O602"/>
      <c r="P602"/>
      <c r="Q602"/>
      <c r="R602"/>
      <c r="S602"/>
      <c r="T602"/>
      <c r="U602"/>
      <c r="V602"/>
      <c r="W602"/>
      <c r="X602"/>
      <c r="Y602"/>
      <c r="Z602"/>
      <c r="AA602"/>
      <c r="AB602"/>
      <c r="AC602"/>
      <c r="AD602"/>
      <c r="AE602"/>
      <c r="AF602"/>
      <c r="AG602"/>
      <c r="AH602"/>
      <c r="AI602"/>
      <c r="AJ602"/>
      <c r="AK602"/>
      <c r="AL602"/>
      <c r="AM602"/>
      <c r="AN602"/>
      <c r="AO602"/>
      <c r="AP602"/>
      <c r="AQ602"/>
      <c r="AR602"/>
      <c r="AS602"/>
      <c r="AT602"/>
      <c r="AU602"/>
      <c r="AV602"/>
      <c r="AW602"/>
      <c r="AX602"/>
    </row>
    <row r="603" spans="1:50" x14ac:dyDescent="0.25">
      <c r="A603" s="259">
        <v>715</v>
      </c>
      <c r="B603" s="259" t="s">
        <v>1200</v>
      </c>
      <c r="E603" s="259" t="s">
        <v>928</v>
      </c>
      <c r="G603" s="324">
        <v>340500</v>
      </c>
      <c r="H603" s="325">
        <v>0</v>
      </c>
      <c r="I603" s="324">
        <f t="shared" si="7"/>
        <v>340500</v>
      </c>
      <c r="K603"/>
      <c r="L603"/>
      <c r="M603"/>
      <c r="N603"/>
      <c r="O603"/>
      <c r="P603"/>
      <c r="Q603"/>
      <c r="R603"/>
      <c r="S603"/>
      <c r="T603"/>
      <c r="U603"/>
      <c r="V603"/>
      <c r="W603"/>
      <c r="X603"/>
      <c r="Y603"/>
      <c r="Z603"/>
      <c r="AA603"/>
      <c r="AB603"/>
      <c r="AC603"/>
      <c r="AD603"/>
      <c r="AE603"/>
      <c r="AF603"/>
      <c r="AG603"/>
      <c r="AH603"/>
      <c r="AI603"/>
      <c r="AJ603"/>
      <c r="AK603"/>
      <c r="AL603"/>
      <c r="AM603"/>
      <c r="AN603"/>
      <c r="AO603"/>
      <c r="AP603"/>
      <c r="AQ603"/>
      <c r="AR603"/>
      <c r="AS603"/>
      <c r="AT603"/>
      <c r="AU603"/>
      <c r="AV603"/>
      <c r="AW603"/>
      <c r="AX603"/>
    </row>
    <row r="604" spans="1:50" x14ac:dyDescent="0.25">
      <c r="A604" s="259">
        <v>716</v>
      </c>
      <c r="B604" s="259" t="s">
        <v>1219</v>
      </c>
      <c r="E604" s="259" t="s">
        <v>928</v>
      </c>
      <c r="G604" s="324">
        <v>340860</v>
      </c>
      <c r="H604" s="325">
        <v>0</v>
      </c>
      <c r="I604" s="324">
        <f t="shared" si="7"/>
        <v>340860</v>
      </c>
      <c r="K604"/>
      <c r="L604"/>
      <c r="M604"/>
      <c r="N604"/>
      <c r="O604"/>
      <c r="P604"/>
      <c r="Q604"/>
      <c r="R604"/>
      <c r="S604"/>
      <c r="T604"/>
      <c r="U604"/>
      <c r="V604"/>
      <c r="W604"/>
      <c r="X604"/>
      <c r="Y604"/>
      <c r="Z604"/>
      <c r="AA604"/>
      <c r="AB604"/>
      <c r="AC604"/>
      <c r="AD604"/>
      <c r="AE604"/>
      <c r="AF604"/>
      <c r="AG604"/>
      <c r="AH604"/>
      <c r="AI604"/>
      <c r="AJ604"/>
      <c r="AK604"/>
      <c r="AL604"/>
      <c r="AM604"/>
      <c r="AN604"/>
      <c r="AO604"/>
      <c r="AP604"/>
      <c r="AQ604"/>
      <c r="AR604"/>
      <c r="AS604"/>
      <c r="AT604"/>
      <c r="AU604"/>
      <c r="AV604"/>
      <c r="AW604"/>
      <c r="AX604"/>
    </row>
    <row r="605" spans="1:50" x14ac:dyDescent="0.25">
      <c r="A605" s="259">
        <v>717</v>
      </c>
      <c r="B605" s="259" t="s">
        <v>1196</v>
      </c>
      <c r="E605" s="259" t="s">
        <v>928</v>
      </c>
      <c r="G605" s="324">
        <v>343200</v>
      </c>
      <c r="H605" s="325">
        <v>0</v>
      </c>
      <c r="I605" s="324">
        <f t="shared" si="7"/>
        <v>343200</v>
      </c>
      <c r="K605"/>
      <c r="L605"/>
      <c r="M605"/>
      <c r="N605"/>
      <c r="O605"/>
      <c r="P605"/>
      <c r="Q605"/>
      <c r="R605"/>
      <c r="S605"/>
      <c r="T605"/>
      <c r="U605"/>
      <c r="V605"/>
      <c r="W605"/>
      <c r="X605"/>
      <c r="Y605"/>
      <c r="Z605"/>
      <c r="AA605"/>
      <c r="AB605"/>
      <c r="AC605"/>
      <c r="AD605"/>
      <c r="AE605"/>
      <c r="AF605"/>
      <c r="AG605"/>
      <c r="AH605"/>
      <c r="AI605"/>
      <c r="AJ605"/>
      <c r="AK605"/>
      <c r="AL605"/>
      <c r="AM605"/>
      <c r="AN605"/>
      <c r="AO605"/>
      <c r="AP605"/>
      <c r="AQ605"/>
      <c r="AR605"/>
      <c r="AS605"/>
      <c r="AT605"/>
      <c r="AU605"/>
      <c r="AV605"/>
      <c r="AW605"/>
      <c r="AX605"/>
    </row>
    <row r="606" spans="1:50" x14ac:dyDescent="0.25">
      <c r="A606" s="259">
        <v>718</v>
      </c>
      <c r="B606" s="259" t="s">
        <v>1156</v>
      </c>
      <c r="E606" s="259" t="s">
        <v>928</v>
      </c>
      <c r="G606" s="324">
        <v>343400</v>
      </c>
      <c r="H606" s="325">
        <v>0</v>
      </c>
      <c r="I606" s="324">
        <f t="shared" si="7"/>
        <v>343400</v>
      </c>
      <c r="K606"/>
      <c r="L606"/>
      <c r="M606"/>
      <c r="N606"/>
      <c r="O606"/>
      <c r="P606"/>
      <c r="Q606"/>
      <c r="R606"/>
      <c r="S606"/>
      <c r="T606"/>
      <c r="U606"/>
      <c r="V606"/>
      <c r="W606"/>
      <c r="X606"/>
      <c r="Y606"/>
      <c r="Z606"/>
      <c r="AA606"/>
      <c r="AB606"/>
      <c r="AC606"/>
      <c r="AD606"/>
      <c r="AE606"/>
      <c r="AF606"/>
      <c r="AG606"/>
      <c r="AH606"/>
      <c r="AI606"/>
      <c r="AJ606"/>
      <c r="AK606"/>
      <c r="AL606"/>
      <c r="AM606"/>
      <c r="AN606"/>
      <c r="AO606"/>
      <c r="AP606"/>
      <c r="AQ606"/>
      <c r="AR606"/>
      <c r="AS606"/>
      <c r="AT606"/>
      <c r="AU606"/>
      <c r="AV606"/>
      <c r="AW606"/>
      <c r="AX606"/>
    </row>
    <row r="607" spans="1:50" x14ac:dyDescent="0.25">
      <c r="A607" s="259">
        <v>719</v>
      </c>
      <c r="B607" s="259" t="s">
        <v>1221</v>
      </c>
      <c r="E607" s="259" t="s">
        <v>928</v>
      </c>
      <c r="G607" s="324">
        <v>344250</v>
      </c>
      <c r="H607" s="325">
        <v>0</v>
      </c>
      <c r="I607" s="324">
        <f t="shared" si="7"/>
        <v>344250</v>
      </c>
      <c r="K607"/>
      <c r="L607"/>
      <c r="M607"/>
      <c r="N607"/>
      <c r="O607"/>
      <c r="P607"/>
      <c r="Q607"/>
      <c r="R607"/>
      <c r="S607"/>
      <c r="T607"/>
      <c r="U607"/>
      <c r="V607"/>
      <c r="W607"/>
      <c r="X607"/>
      <c r="Y607"/>
      <c r="Z607"/>
      <c r="AA607"/>
      <c r="AB607"/>
      <c r="AC607"/>
      <c r="AD607"/>
      <c r="AE607"/>
      <c r="AF607"/>
      <c r="AG607"/>
      <c r="AH607"/>
      <c r="AI607"/>
      <c r="AJ607"/>
      <c r="AK607"/>
      <c r="AL607"/>
      <c r="AM607"/>
      <c r="AN607"/>
      <c r="AO607"/>
      <c r="AP607"/>
      <c r="AQ607"/>
      <c r="AR607"/>
      <c r="AS607"/>
      <c r="AT607"/>
      <c r="AU607"/>
      <c r="AV607"/>
      <c r="AW607"/>
      <c r="AX607"/>
    </row>
    <row r="608" spans="1:50" x14ac:dyDescent="0.25">
      <c r="A608" s="259">
        <v>720</v>
      </c>
      <c r="B608" s="259" t="s">
        <v>1225</v>
      </c>
      <c r="E608" s="259" t="s">
        <v>928</v>
      </c>
      <c r="G608" s="324">
        <v>345500</v>
      </c>
      <c r="H608" s="325">
        <v>0</v>
      </c>
      <c r="I608" s="324">
        <f t="shared" si="7"/>
        <v>345500</v>
      </c>
      <c r="K608"/>
      <c r="L608"/>
      <c r="M608"/>
      <c r="N608"/>
      <c r="O608"/>
      <c r="P608"/>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row>
    <row r="609" spans="1:50" x14ac:dyDescent="0.25">
      <c r="A609" s="259">
        <v>721</v>
      </c>
      <c r="B609" s="259" t="s">
        <v>1215</v>
      </c>
      <c r="E609" s="259" t="s">
        <v>928</v>
      </c>
      <c r="G609" s="324">
        <v>347636</v>
      </c>
      <c r="H609" s="325">
        <v>0</v>
      </c>
      <c r="I609" s="324">
        <f t="shared" si="7"/>
        <v>347636</v>
      </c>
      <c r="K609"/>
      <c r="L609"/>
      <c r="M609"/>
      <c r="N609"/>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row>
    <row r="610" spans="1:50" x14ac:dyDescent="0.25">
      <c r="A610" s="259">
        <v>722</v>
      </c>
      <c r="B610" s="259" t="s">
        <v>1180</v>
      </c>
      <c r="E610" s="259" t="s">
        <v>928</v>
      </c>
      <c r="G610" s="324">
        <v>348000</v>
      </c>
      <c r="H610" s="325">
        <v>0</v>
      </c>
      <c r="I610" s="324">
        <f t="shared" si="7"/>
        <v>348000</v>
      </c>
      <c r="K610"/>
      <c r="L610"/>
      <c r="M610"/>
      <c r="N610"/>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row>
    <row r="611" spans="1:50" x14ac:dyDescent="0.25">
      <c r="A611" s="259">
        <v>723</v>
      </c>
      <c r="B611" s="259" t="s">
        <v>1220</v>
      </c>
      <c r="E611" s="259" t="s">
        <v>928</v>
      </c>
      <c r="G611" s="324">
        <v>348000</v>
      </c>
      <c r="H611" s="325">
        <v>0</v>
      </c>
      <c r="I611" s="324">
        <f t="shared" si="7"/>
        <v>348000</v>
      </c>
      <c r="K611"/>
      <c r="L611"/>
      <c r="M611"/>
      <c r="N611"/>
      <c r="O611"/>
      <c r="P611"/>
      <c r="Q611"/>
      <c r="R611"/>
      <c r="S611"/>
      <c r="T611"/>
      <c r="U611"/>
      <c r="V611"/>
      <c r="W611"/>
      <c r="X611"/>
      <c r="Y611"/>
      <c r="Z611"/>
      <c r="AA611"/>
      <c r="AB611"/>
      <c r="AC611"/>
      <c r="AD611"/>
      <c r="AE611"/>
      <c r="AF611"/>
      <c r="AG611"/>
      <c r="AH611"/>
      <c r="AI611"/>
      <c r="AJ611"/>
      <c r="AK611"/>
      <c r="AL611"/>
      <c r="AM611"/>
      <c r="AN611"/>
      <c r="AO611"/>
      <c r="AP611"/>
      <c r="AQ611"/>
      <c r="AR611"/>
      <c r="AS611"/>
      <c r="AT611"/>
      <c r="AU611"/>
      <c r="AV611"/>
      <c r="AW611"/>
      <c r="AX611"/>
    </row>
    <row r="612" spans="1:50" x14ac:dyDescent="0.25">
      <c r="A612" s="259">
        <v>724</v>
      </c>
      <c r="B612" s="259" t="s">
        <v>1183</v>
      </c>
      <c r="E612" s="259" t="s">
        <v>928</v>
      </c>
      <c r="G612" s="324">
        <v>348800</v>
      </c>
      <c r="H612" s="325">
        <v>0</v>
      </c>
      <c r="I612" s="324">
        <f t="shared" si="7"/>
        <v>348800</v>
      </c>
      <c r="K612"/>
      <c r="L612"/>
      <c r="M612"/>
      <c r="N612"/>
      <c r="O612"/>
      <c r="P612"/>
      <c r="Q612"/>
      <c r="R612"/>
      <c r="S612"/>
      <c r="T612"/>
      <c r="U612"/>
      <c r="V612"/>
      <c r="W612"/>
      <c r="X612"/>
      <c r="Y612"/>
      <c r="Z612"/>
      <c r="AA612"/>
      <c r="AB612"/>
      <c r="AC612"/>
      <c r="AD612"/>
      <c r="AE612"/>
      <c r="AF612"/>
      <c r="AG612"/>
      <c r="AH612"/>
      <c r="AI612"/>
      <c r="AJ612"/>
      <c r="AK612"/>
      <c r="AL612"/>
      <c r="AM612"/>
      <c r="AN612"/>
      <c r="AO612"/>
      <c r="AP612"/>
      <c r="AQ612"/>
      <c r="AR612"/>
      <c r="AS612"/>
      <c r="AT612"/>
      <c r="AU612"/>
      <c r="AV612"/>
      <c r="AW612"/>
      <c r="AX612"/>
    </row>
    <row r="613" spans="1:50" x14ac:dyDescent="0.25">
      <c r="A613" s="259">
        <v>725</v>
      </c>
      <c r="B613" s="259" t="s">
        <v>1183</v>
      </c>
      <c r="E613" s="259" t="s">
        <v>928</v>
      </c>
      <c r="G613" s="324">
        <v>348800</v>
      </c>
      <c r="H613" s="325">
        <v>0</v>
      </c>
      <c r="I613" s="324">
        <f t="shared" si="7"/>
        <v>348800</v>
      </c>
      <c r="K613"/>
      <c r="L613"/>
      <c r="M613"/>
      <c r="N613"/>
      <c r="O613"/>
      <c r="P613"/>
      <c r="Q613"/>
      <c r="R613"/>
      <c r="S613"/>
      <c r="T613"/>
      <c r="U613"/>
      <c r="V613"/>
      <c r="W613"/>
      <c r="X613"/>
      <c r="Y613"/>
      <c r="Z613"/>
      <c r="AA613"/>
      <c r="AB613"/>
      <c r="AC613"/>
      <c r="AD613"/>
      <c r="AE613"/>
      <c r="AF613"/>
      <c r="AG613"/>
      <c r="AH613"/>
      <c r="AI613"/>
      <c r="AJ613"/>
      <c r="AK613"/>
      <c r="AL613"/>
      <c r="AM613"/>
      <c r="AN613"/>
      <c r="AO613"/>
      <c r="AP613"/>
      <c r="AQ613"/>
      <c r="AR613"/>
      <c r="AS613"/>
      <c r="AT613"/>
      <c r="AU613"/>
      <c r="AV613"/>
      <c r="AW613"/>
      <c r="AX613"/>
    </row>
    <row r="614" spans="1:50" x14ac:dyDescent="0.25">
      <c r="A614" s="259">
        <v>726</v>
      </c>
      <c r="B614" s="259" t="s">
        <v>1180</v>
      </c>
      <c r="E614" s="259" t="s">
        <v>928</v>
      </c>
      <c r="G614" s="324">
        <v>352740</v>
      </c>
      <c r="H614" s="325">
        <v>0</v>
      </c>
      <c r="I614" s="324">
        <f t="shared" si="7"/>
        <v>352740</v>
      </c>
      <c r="K614"/>
      <c r="L614"/>
      <c r="M614"/>
      <c r="N614"/>
      <c r="O614"/>
      <c r="P614"/>
      <c r="Q614"/>
      <c r="R614"/>
      <c r="S614"/>
      <c r="T614"/>
      <c r="U614"/>
      <c r="V614"/>
      <c r="W614"/>
      <c r="X614"/>
      <c r="Y614"/>
      <c r="Z614"/>
      <c r="AA614"/>
      <c r="AB614"/>
      <c r="AC614"/>
      <c r="AD614"/>
      <c r="AE614"/>
      <c r="AF614"/>
      <c r="AG614"/>
      <c r="AH614"/>
      <c r="AI614"/>
      <c r="AJ614"/>
      <c r="AK614"/>
      <c r="AL614"/>
      <c r="AM614"/>
      <c r="AN614"/>
      <c r="AO614"/>
      <c r="AP614"/>
      <c r="AQ614"/>
      <c r="AR614"/>
      <c r="AS614"/>
      <c r="AT614"/>
      <c r="AU614"/>
      <c r="AV614"/>
      <c r="AW614"/>
      <c r="AX614"/>
    </row>
    <row r="615" spans="1:50" x14ac:dyDescent="0.25">
      <c r="A615" s="259">
        <v>727</v>
      </c>
      <c r="B615" s="259" t="s">
        <v>1209</v>
      </c>
      <c r="E615" s="259" t="s">
        <v>928</v>
      </c>
      <c r="G615" s="324">
        <v>356500</v>
      </c>
      <c r="H615" s="325">
        <v>0</v>
      </c>
      <c r="I615" s="324">
        <f t="shared" si="7"/>
        <v>356500</v>
      </c>
      <c r="K615"/>
      <c r="L615"/>
      <c r="M615"/>
      <c r="N615"/>
      <c r="O615"/>
      <c r="P615"/>
      <c r="Q615"/>
      <c r="R615"/>
      <c r="S615"/>
      <c r="T615"/>
      <c r="U615"/>
      <c r="V615"/>
      <c r="W615"/>
      <c r="X615"/>
      <c r="Y615"/>
      <c r="Z615"/>
      <c r="AA615"/>
      <c r="AB615"/>
      <c r="AC615"/>
      <c r="AD615"/>
      <c r="AE615"/>
      <c r="AF615"/>
      <c r="AG615"/>
      <c r="AH615"/>
      <c r="AI615"/>
      <c r="AJ615"/>
      <c r="AK615"/>
      <c r="AL615"/>
      <c r="AM615"/>
      <c r="AN615"/>
      <c r="AO615"/>
      <c r="AP615"/>
      <c r="AQ615"/>
      <c r="AR615"/>
      <c r="AS615"/>
      <c r="AT615"/>
      <c r="AU615"/>
      <c r="AV615"/>
      <c r="AW615"/>
      <c r="AX615"/>
    </row>
    <row r="616" spans="1:50" x14ac:dyDescent="0.25">
      <c r="A616" s="259">
        <v>728</v>
      </c>
      <c r="B616" s="259" t="s">
        <v>964</v>
      </c>
      <c r="E616" s="259" t="s">
        <v>928</v>
      </c>
      <c r="G616" s="324">
        <v>357360</v>
      </c>
      <c r="H616" s="325">
        <v>0</v>
      </c>
      <c r="I616" s="324">
        <f t="shared" si="7"/>
        <v>357360</v>
      </c>
      <c r="K616"/>
      <c r="L616"/>
      <c r="M616"/>
      <c r="N616"/>
      <c r="O616"/>
      <c r="P616"/>
      <c r="Q616"/>
      <c r="R616"/>
      <c r="S616"/>
      <c r="T616"/>
      <c r="U616"/>
      <c r="V616"/>
      <c r="W616"/>
      <c r="X616"/>
      <c r="Y616"/>
      <c r="Z616"/>
      <c r="AA616"/>
      <c r="AB616"/>
      <c r="AC616"/>
      <c r="AD616"/>
      <c r="AE616"/>
      <c r="AF616"/>
      <c r="AG616"/>
      <c r="AH616"/>
      <c r="AI616"/>
      <c r="AJ616"/>
      <c r="AK616"/>
      <c r="AL616"/>
      <c r="AM616"/>
      <c r="AN616"/>
      <c r="AO616"/>
      <c r="AP616"/>
      <c r="AQ616"/>
      <c r="AR616"/>
      <c r="AS616"/>
      <c r="AT616"/>
      <c r="AU616"/>
      <c r="AV616"/>
      <c r="AW616"/>
      <c r="AX616"/>
    </row>
    <row r="617" spans="1:50" x14ac:dyDescent="0.25">
      <c r="A617" s="259">
        <v>729</v>
      </c>
      <c r="B617" s="259" t="s">
        <v>1180</v>
      </c>
      <c r="E617" s="259" t="s">
        <v>928</v>
      </c>
      <c r="G617" s="324">
        <v>360000</v>
      </c>
      <c r="H617" s="325">
        <v>0</v>
      </c>
      <c r="I617" s="324">
        <f t="shared" si="7"/>
        <v>360000</v>
      </c>
      <c r="K617"/>
      <c r="L617"/>
      <c r="M617"/>
      <c r="N617"/>
      <c r="O617"/>
      <c r="P617"/>
      <c r="Q617"/>
      <c r="R617"/>
      <c r="S617"/>
      <c r="T617"/>
      <c r="U617"/>
      <c r="V617"/>
      <c r="W617"/>
      <c r="X617"/>
      <c r="Y617"/>
      <c r="Z617"/>
      <c r="AA617"/>
      <c r="AB617"/>
      <c r="AC617"/>
      <c r="AD617"/>
      <c r="AE617"/>
      <c r="AF617"/>
      <c r="AG617"/>
      <c r="AH617"/>
      <c r="AI617"/>
      <c r="AJ617"/>
      <c r="AK617"/>
      <c r="AL617"/>
      <c r="AM617"/>
      <c r="AN617"/>
      <c r="AO617"/>
      <c r="AP617"/>
      <c r="AQ617"/>
      <c r="AR617"/>
      <c r="AS617"/>
      <c r="AT617"/>
      <c r="AU617"/>
      <c r="AV617"/>
      <c r="AW617"/>
      <c r="AX617"/>
    </row>
    <row r="618" spans="1:50" x14ac:dyDescent="0.25">
      <c r="A618" s="259">
        <v>730</v>
      </c>
      <c r="B618" s="259" t="s">
        <v>1226</v>
      </c>
      <c r="E618" s="259" t="s">
        <v>928</v>
      </c>
      <c r="G618" s="324">
        <v>360000</v>
      </c>
      <c r="H618" s="325">
        <v>0</v>
      </c>
      <c r="I618" s="324">
        <f t="shared" si="7"/>
        <v>360000</v>
      </c>
      <c r="K618"/>
      <c r="L618"/>
      <c r="M618"/>
      <c r="N618"/>
      <c r="O618"/>
      <c r="P618"/>
      <c r="Q618"/>
      <c r="R618"/>
      <c r="S618"/>
      <c r="T618"/>
      <c r="U618"/>
      <c r="V618"/>
      <c r="W618"/>
      <c r="X618"/>
      <c r="Y618"/>
      <c r="Z618"/>
      <c r="AA618"/>
      <c r="AB618"/>
      <c r="AC618"/>
      <c r="AD618"/>
      <c r="AE618"/>
      <c r="AF618"/>
      <c r="AG618"/>
      <c r="AH618"/>
      <c r="AI618"/>
      <c r="AJ618"/>
      <c r="AK618"/>
      <c r="AL618"/>
      <c r="AM618"/>
      <c r="AN618"/>
      <c r="AO618"/>
      <c r="AP618"/>
      <c r="AQ618"/>
      <c r="AR618"/>
      <c r="AS618"/>
      <c r="AT618"/>
      <c r="AU618"/>
      <c r="AV618"/>
      <c r="AW618"/>
      <c r="AX618"/>
    </row>
    <row r="619" spans="1:50" x14ac:dyDescent="0.25">
      <c r="A619" s="259">
        <v>731</v>
      </c>
      <c r="B619" s="259" t="s">
        <v>1222</v>
      </c>
      <c r="E619" s="259" t="s">
        <v>928</v>
      </c>
      <c r="G619" s="324">
        <v>365000</v>
      </c>
      <c r="H619" s="325">
        <v>0</v>
      </c>
      <c r="I619" s="324">
        <f t="shared" si="7"/>
        <v>365000</v>
      </c>
      <c r="K619"/>
      <c r="L619"/>
      <c r="M619"/>
      <c r="N619"/>
      <c r="O619"/>
      <c r="P619"/>
      <c r="Q619"/>
      <c r="R619"/>
      <c r="S619"/>
      <c r="T619"/>
      <c r="U619"/>
      <c r="V619"/>
      <c r="W619"/>
      <c r="X619"/>
      <c r="Y619"/>
      <c r="Z619"/>
      <c r="AA619"/>
      <c r="AB619"/>
      <c r="AC619"/>
      <c r="AD619"/>
      <c r="AE619"/>
      <c r="AF619"/>
      <c r="AG619"/>
      <c r="AH619"/>
      <c r="AI619"/>
      <c r="AJ619"/>
      <c r="AK619"/>
      <c r="AL619"/>
      <c r="AM619"/>
      <c r="AN619"/>
      <c r="AO619"/>
      <c r="AP619"/>
      <c r="AQ619"/>
      <c r="AR619"/>
      <c r="AS619"/>
      <c r="AT619"/>
      <c r="AU619"/>
      <c r="AV619"/>
      <c r="AW619"/>
      <c r="AX619"/>
    </row>
    <row r="620" spans="1:50" x14ac:dyDescent="0.25">
      <c r="A620" s="259">
        <v>732</v>
      </c>
      <c r="B620" s="259" t="s">
        <v>1227</v>
      </c>
      <c r="E620" s="259" t="s">
        <v>928</v>
      </c>
      <c r="G620" s="324">
        <v>365000</v>
      </c>
      <c r="H620" s="325">
        <v>0</v>
      </c>
      <c r="I620" s="324">
        <f t="shared" si="7"/>
        <v>365000</v>
      </c>
      <c r="K620"/>
      <c r="L620"/>
      <c r="M620"/>
      <c r="N620"/>
      <c r="O620"/>
      <c r="P620"/>
      <c r="Q620"/>
      <c r="R620"/>
      <c r="S620"/>
      <c r="T620"/>
      <c r="U620"/>
      <c r="V620"/>
      <c r="W620"/>
      <c r="X620"/>
      <c r="Y620"/>
      <c r="Z620"/>
      <c r="AA620"/>
      <c r="AB620"/>
      <c r="AC620"/>
      <c r="AD620"/>
      <c r="AE620"/>
      <c r="AF620"/>
      <c r="AG620"/>
      <c r="AH620"/>
      <c r="AI620"/>
      <c r="AJ620"/>
      <c r="AK620"/>
      <c r="AL620"/>
      <c r="AM620"/>
      <c r="AN620"/>
      <c r="AO620"/>
      <c r="AP620"/>
      <c r="AQ620"/>
      <c r="AR620"/>
      <c r="AS620"/>
      <c r="AT620"/>
      <c r="AU620"/>
      <c r="AV620"/>
      <c r="AW620"/>
      <c r="AX620"/>
    </row>
    <row r="621" spans="1:50" x14ac:dyDescent="0.25">
      <c r="A621" s="259">
        <v>733</v>
      </c>
      <c r="B621" s="259" t="s">
        <v>1183</v>
      </c>
      <c r="E621" s="259" t="s">
        <v>928</v>
      </c>
      <c r="G621" s="324">
        <v>367900</v>
      </c>
      <c r="H621" s="325">
        <v>0</v>
      </c>
      <c r="I621" s="324">
        <f t="shared" si="7"/>
        <v>367900</v>
      </c>
      <c r="K621"/>
      <c r="L621"/>
      <c r="M621"/>
      <c r="N621"/>
      <c r="O621"/>
      <c r="P621"/>
      <c r="Q621"/>
      <c r="R621"/>
      <c r="S621"/>
      <c r="T621"/>
      <c r="U621"/>
      <c r="V621"/>
      <c r="W621"/>
      <c r="X621"/>
      <c r="Y621"/>
      <c r="Z621"/>
      <c r="AA621"/>
      <c r="AB621"/>
      <c r="AC621"/>
      <c r="AD621"/>
      <c r="AE621"/>
      <c r="AF621"/>
      <c r="AG621"/>
      <c r="AH621"/>
      <c r="AI621"/>
      <c r="AJ621"/>
      <c r="AK621"/>
      <c r="AL621"/>
      <c r="AM621"/>
      <c r="AN621"/>
      <c r="AO621"/>
      <c r="AP621"/>
      <c r="AQ621"/>
      <c r="AR621"/>
      <c r="AS621"/>
      <c r="AT621"/>
      <c r="AU621"/>
      <c r="AV621"/>
      <c r="AW621"/>
      <c r="AX621"/>
    </row>
    <row r="622" spans="1:50" x14ac:dyDescent="0.25">
      <c r="A622" s="259">
        <v>734</v>
      </c>
      <c r="B622" s="259" t="s">
        <v>1221</v>
      </c>
      <c r="E622" s="259" t="s">
        <v>928</v>
      </c>
      <c r="G622" s="324">
        <v>369000</v>
      </c>
      <c r="H622" s="325">
        <v>0</v>
      </c>
      <c r="I622" s="324">
        <f t="shared" si="7"/>
        <v>369000</v>
      </c>
      <c r="K622"/>
      <c r="L622"/>
      <c r="M622"/>
      <c r="N622"/>
      <c r="O622"/>
      <c r="P622"/>
      <c r="Q622"/>
      <c r="R622"/>
      <c r="S622"/>
      <c r="T622"/>
      <c r="U622"/>
      <c r="V622"/>
      <c r="W622"/>
      <c r="X622"/>
      <c r="Y622"/>
      <c r="Z622"/>
      <c r="AA622"/>
      <c r="AB622"/>
      <c r="AC622"/>
      <c r="AD622"/>
      <c r="AE622"/>
      <c r="AF622"/>
      <c r="AG622"/>
      <c r="AH622"/>
      <c r="AI622"/>
      <c r="AJ622"/>
      <c r="AK622"/>
      <c r="AL622"/>
      <c r="AM622"/>
      <c r="AN622"/>
      <c r="AO622"/>
      <c r="AP622"/>
      <c r="AQ622"/>
      <c r="AR622"/>
      <c r="AS622"/>
      <c r="AT622"/>
      <c r="AU622"/>
      <c r="AV622"/>
      <c r="AW622"/>
      <c r="AX622"/>
    </row>
    <row r="623" spans="1:50" x14ac:dyDescent="0.25">
      <c r="A623" s="259">
        <v>735</v>
      </c>
      <c r="B623" s="259" t="s">
        <v>1228</v>
      </c>
      <c r="E623" s="259" t="s">
        <v>928</v>
      </c>
      <c r="G623" s="324">
        <v>369000</v>
      </c>
      <c r="H623" s="325">
        <v>0</v>
      </c>
      <c r="I623" s="324">
        <f t="shared" si="7"/>
        <v>369000</v>
      </c>
      <c r="K623"/>
      <c r="L623"/>
      <c r="M623"/>
      <c r="N623"/>
      <c r="O623"/>
      <c r="P623"/>
      <c r="Q623"/>
      <c r="R623"/>
      <c r="S623"/>
      <c r="T623"/>
      <c r="U623"/>
      <c r="V623"/>
      <c r="W623"/>
      <c r="X623"/>
      <c r="Y623"/>
      <c r="Z623"/>
      <c r="AA623"/>
      <c r="AB623"/>
      <c r="AC623"/>
      <c r="AD623"/>
      <c r="AE623"/>
      <c r="AF623"/>
      <c r="AG623"/>
      <c r="AH623"/>
      <c r="AI623"/>
      <c r="AJ623"/>
      <c r="AK623"/>
      <c r="AL623"/>
      <c r="AM623"/>
      <c r="AN623"/>
      <c r="AO623"/>
      <c r="AP623"/>
      <c r="AQ623"/>
      <c r="AR623"/>
      <c r="AS623"/>
      <c r="AT623"/>
      <c r="AU623"/>
      <c r="AV623"/>
      <c r="AW623"/>
      <c r="AX623"/>
    </row>
    <row r="624" spans="1:50" x14ac:dyDescent="0.25">
      <c r="A624" s="259">
        <v>736</v>
      </c>
      <c r="B624" s="259" t="s">
        <v>1217</v>
      </c>
      <c r="E624" s="259" t="s">
        <v>928</v>
      </c>
      <c r="G624" s="324">
        <v>371809</v>
      </c>
      <c r="H624" s="325">
        <v>0</v>
      </c>
      <c r="I624" s="324">
        <f t="shared" si="7"/>
        <v>371809</v>
      </c>
      <c r="K624"/>
      <c r="L624"/>
      <c r="M624"/>
      <c r="N624"/>
      <c r="O624"/>
      <c r="P624"/>
      <c r="Q624"/>
      <c r="R624"/>
      <c r="S624"/>
      <c r="T624"/>
      <c r="U624"/>
      <c r="V624"/>
      <c r="W624"/>
      <c r="X624"/>
      <c r="Y624"/>
      <c r="Z624"/>
      <c r="AA624"/>
      <c r="AB624"/>
      <c r="AC624"/>
      <c r="AD624"/>
      <c r="AE624"/>
      <c r="AF624"/>
      <c r="AG624"/>
      <c r="AH624"/>
      <c r="AI624"/>
      <c r="AJ624"/>
      <c r="AK624"/>
      <c r="AL624"/>
      <c r="AM624"/>
      <c r="AN624"/>
      <c r="AO624"/>
      <c r="AP624"/>
      <c r="AQ624"/>
      <c r="AR624"/>
      <c r="AS624"/>
      <c r="AT624"/>
      <c r="AU624"/>
      <c r="AV624"/>
      <c r="AW624"/>
      <c r="AX624"/>
    </row>
    <row r="625" spans="1:50" x14ac:dyDescent="0.25">
      <c r="A625" s="259">
        <v>737</v>
      </c>
      <c r="B625" s="259" t="s">
        <v>1128</v>
      </c>
      <c r="E625" s="259" t="s">
        <v>928</v>
      </c>
      <c r="G625" s="324">
        <v>373160</v>
      </c>
      <c r="H625" s="325">
        <v>0</v>
      </c>
      <c r="I625" s="324">
        <f t="shared" si="7"/>
        <v>373160</v>
      </c>
      <c r="K625"/>
      <c r="L625"/>
      <c r="M625"/>
      <c r="N625"/>
      <c r="O625"/>
      <c r="P625"/>
      <c r="Q625"/>
      <c r="R625"/>
      <c r="S625"/>
      <c r="T625"/>
      <c r="U625"/>
      <c r="V625"/>
      <c r="W625"/>
      <c r="X625"/>
      <c r="Y625"/>
      <c r="Z625"/>
      <c r="AA625"/>
      <c r="AB625"/>
      <c r="AC625"/>
      <c r="AD625"/>
      <c r="AE625"/>
      <c r="AF625"/>
      <c r="AG625"/>
      <c r="AH625"/>
      <c r="AI625"/>
      <c r="AJ625"/>
      <c r="AK625"/>
      <c r="AL625"/>
      <c r="AM625"/>
      <c r="AN625"/>
      <c r="AO625"/>
      <c r="AP625"/>
      <c r="AQ625"/>
      <c r="AR625"/>
      <c r="AS625"/>
      <c r="AT625"/>
      <c r="AU625"/>
      <c r="AV625"/>
      <c r="AW625"/>
      <c r="AX625"/>
    </row>
    <row r="626" spans="1:50" x14ac:dyDescent="0.25">
      <c r="A626" s="259">
        <v>738</v>
      </c>
      <c r="B626" s="259" t="s">
        <v>1217</v>
      </c>
      <c r="E626" s="259" t="s">
        <v>928</v>
      </c>
      <c r="G626" s="324">
        <v>374121</v>
      </c>
      <c r="H626" s="325">
        <v>0</v>
      </c>
      <c r="I626" s="324">
        <f t="shared" si="7"/>
        <v>374121</v>
      </c>
      <c r="K626"/>
      <c r="L626"/>
      <c r="M626"/>
      <c r="N626"/>
      <c r="O626"/>
      <c r="P626"/>
      <c r="Q626"/>
      <c r="R626"/>
      <c r="S626"/>
      <c r="T626"/>
      <c r="U626"/>
      <c r="V626"/>
      <c r="W626"/>
      <c r="X626"/>
      <c r="Y626"/>
      <c r="Z626"/>
      <c r="AA626"/>
      <c r="AB626"/>
      <c r="AC626"/>
      <c r="AD626"/>
      <c r="AE626"/>
      <c r="AF626"/>
      <c r="AG626"/>
      <c r="AH626"/>
      <c r="AI626"/>
      <c r="AJ626"/>
      <c r="AK626"/>
      <c r="AL626"/>
      <c r="AM626"/>
      <c r="AN626"/>
      <c r="AO626"/>
      <c r="AP626"/>
      <c r="AQ626"/>
      <c r="AR626"/>
      <c r="AS626"/>
      <c r="AT626"/>
      <c r="AU626"/>
      <c r="AV626"/>
      <c r="AW626"/>
      <c r="AX626"/>
    </row>
    <row r="627" spans="1:50" x14ac:dyDescent="0.25">
      <c r="A627" s="259">
        <v>739</v>
      </c>
      <c r="B627" s="259" t="s">
        <v>1182</v>
      </c>
      <c r="E627" s="259" t="s">
        <v>928</v>
      </c>
      <c r="G627" s="324">
        <v>375600</v>
      </c>
      <c r="H627" s="325">
        <v>0</v>
      </c>
      <c r="I627" s="324">
        <f t="shared" si="7"/>
        <v>375600</v>
      </c>
      <c r="K627"/>
      <c r="L627"/>
      <c r="M627"/>
      <c r="N627"/>
      <c r="O627"/>
      <c r="P627"/>
      <c r="Q627"/>
      <c r="R627"/>
      <c r="S627"/>
      <c r="T627"/>
      <c r="U627"/>
      <c r="V627"/>
      <c r="W627"/>
      <c r="X627"/>
      <c r="Y627"/>
      <c r="Z627"/>
      <c r="AA627"/>
      <c r="AB627"/>
      <c r="AC627"/>
      <c r="AD627"/>
      <c r="AE627"/>
      <c r="AF627"/>
      <c r="AG627"/>
      <c r="AH627"/>
      <c r="AI627"/>
      <c r="AJ627"/>
      <c r="AK627"/>
      <c r="AL627"/>
      <c r="AM627"/>
      <c r="AN627"/>
      <c r="AO627"/>
      <c r="AP627"/>
      <c r="AQ627"/>
      <c r="AR627"/>
      <c r="AS627"/>
      <c r="AT627"/>
      <c r="AU627"/>
      <c r="AV627"/>
      <c r="AW627"/>
      <c r="AX627"/>
    </row>
    <row r="628" spans="1:50" x14ac:dyDescent="0.25">
      <c r="A628" s="259">
        <v>740</v>
      </c>
      <c r="B628" s="259" t="s">
        <v>1229</v>
      </c>
      <c r="E628" s="259" t="s">
        <v>928</v>
      </c>
      <c r="G628" s="324">
        <v>375750</v>
      </c>
      <c r="H628" s="325">
        <v>0</v>
      </c>
      <c r="I628" s="324">
        <f t="shared" si="7"/>
        <v>375750</v>
      </c>
      <c r="K628"/>
      <c r="L628"/>
      <c r="M628"/>
      <c r="N628"/>
      <c r="O628"/>
      <c r="P628"/>
      <c r="Q628"/>
      <c r="R628"/>
      <c r="S628"/>
      <c r="T628"/>
      <c r="U628"/>
      <c r="V628"/>
      <c r="W628"/>
      <c r="X628"/>
      <c r="Y628"/>
      <c r="Z628"/>
      <c r="AA628"/>
      <c r="AB628"/>
      <c r="AC628"/>
      <c r="AD628"/>
      <c r="AE628"/>
      <c r="AF628"/>
      <c r="AG628"/>
      <c r="AH628"/>
      <c r="AI628"/>
      <c r="AJ628"/>
      <c r="AK628"/>
      <c r="AL628"/>
      <c r="AM628"/>
      <c r="AN628"/>
      <c r="AO628"/>
      <c r="AP628"/>
      <c r="AQ628"/>
      <c r="AR628"/>
      <c r="AS628"/>
      <c r="AT628"/>
      <c r="AU628"/>
      <c r="AV628"/>
      <c r="AW628"/>
      <c r="AX628"/>
    </row>
    <row r="629" spans="1:50" x14ac:dyDescent="0.25">
      <c r="A629" s="259">
        <v>741</v>
      </c>
      <c r="B629" s="259" t="s">
        <v>1217</v>
      </c>
      <c r="E629" s="259" t="s">
        <v>928</v>
      </c>
      <c r="G629" s="324">
        <v>381247</v>
      </c>
      <c r="H629" s="325">
        <v>0</v>
      </c>
      <c r="I629" s="324">
        <f t="shared" si="7"/>
        <v>381247</v>
      </c>
      <c r="K629"/>
      <c r="L629"/>
      <c r="M629"/>
      <c r="N629"/>
      <c r="O629"/>
      <c r="P629"/>
      <c r="Q629"/>
      <c r="R629"/>
      <c r="S629"/>
      <c r="T629"/>
      <c r="U629"/>
      <c r="V629"/>
      <c r="W629"/>
      <c r="X629"/>
      <c r="Y629"/>
      <c r="Z629"/>
      <c r="AA629"/>
      <c r="AB629"/>
      <c r="AC629"/>
      <c r="AD629"/>
      <c r="AE629"/>
      <c r="AF629"/>
      <c r="AG629"/>
      <c r="AH629"/>
      <c r="AI629"/>
      <c r="AJ629"/>
      <c r="AK629"/>
      <c r="AL629"/>
      <c r="AM629"/>
      <c r="AN629"/>
      <c r="AO629"/>
      <c r="AP629"/>
      <c r="AQ629"/>
      <c r="AR629"/>
      <c r="AS629"/>
      <c r="AT629"/>
      <c r="AU629"/>
      <c r="AV629"/>
      <c r="AW629"/>
      <c r="AX629"/>
    </row>
    <row r="630" spans="1:50" x14ac:dyDescent="0.25">
      <c r="A630" s="259">
        <v>742</v>
      </c>
      <c r="B630" s="259" t="s">
        <v>1184</v>
      </c>
      <c r="E630" s="259" t="s">
        <v>928</v>
      </c>
      <c r="G630" s="324">
        <v>381600</v>
      </c>
      <c r="H630" s="325">
        <v>0</v>
      </c>
      <c r="I630" s="324">
        <f t="shared" si="7"/>
        <v>381600</v>
      </c>
      <c r="K630"/>
      <c r="L630"/>
      <c r="M630"/>
      <c r="N630"/>
      <c r="O630"/>
      <c r="P630"/>
      <c r="Q630"/>
      <c r="R630"/>
      <c r="S630"/>
      <c r="T630"/>
      <c r="U630"/>
      <c r="V630"/>
      <c r="W630"/>
      <c r="X630"/>
      <c r="Y630"/>
      <c r="Z630"/>
      <c r="AA630"/>
      <c r="AB630"/>
      <c r="AC630"/>
      <c r="AD630"/>
      <c r="AE630"/>
      <c r="AF630"/>
      <c r="AG630"/>
      <c r="AH630"/>
      <c r="AI630"/>
      <c r="AJ630"/>
      <c r="AK630"/>
      <c r="AL630"/>
      <c r="AM630"/>
      <c r="AN630"/>
      <c r="AO630"/>
      <c r="AP630"/>
      <c r="AQ630"/>
      <c r="AR630"/>
      <c r="AS630"/>
      <c r="AT630"/>
      <c r="AU630"/>
      <c r="AV630"/>
      <c r="AW630"/>
      <c r="AX630"/>
    </row>
    <row r="631" spans="1:50" x14ac:dyDescent="0.25">
      <c r="A631" s="259">
        <v>743</v>
      </c>
      <c r="B631" s="259" t="s">
        <v>1217</v>
      </c>
      <c r="E631" s="259" t="s">
        <v>928</v>
      </c>
      <c r="G631" s="324">
        <v>382534</v>
      </c>
      <c r="H631" s="325">
        <v>0</v>
      </c>
      <c r="I631" s="324">
        <f t="shared" si="7"/>
        <v>382534</v>
      </c>
      <c r="K631"/>
      <c r="L631"/>
      <c r="M631"/>
      <c r="N631"/>
      <c r="O631"/>
      <c r="P631"/>
      <c r="Q631"/>
      <c r="R631"/>
      <c r="S631"/>
      <c r="T631"/>
      <c r="U631"/>
      <c r="V631"/>
      <c r="W631"/>
      <c r="X631"/>
      <c r="Y631"/>
      <c r="Z631"/>
      <c r="AA631"/>
      <c r="AB631"/>
      <c r="AC631"/>
      <c r="AD631"/>
      <c r="AE631"/>
      <c r="AF631"/>
      <c r="AG631"/>
      <c r="AH631"/>
      <c r="AI631"/>
      <c r="AJ631"/>
      <c r="AK631"/>
      <c r="AL631"/>
      <c r="AM631"/>
      <c r="AN631"/>
      <c r="AO631"/>
      <c r="AP631"/>
      <c r="AQ631"/>
      <c r="AR631"/>
      <c r="AS631"/>
      <c r="AT631"/>
      <c r="AU631"/>
      <c r="AV631"/>
      <c r="AW631"/>
      <c r="AX631"/>
    </row>
    <row r="632" spans="1:50" x14ac:dyDescent="0.25">
      <c r="A632" s="259">
        <v>744</v>
      </c>
      <c r="B632" s="259" t="s">
        <v>1202</v>
      </c>
      <c r="E632" s="259" t="s">
        <v>928</v>
      </c>
      <c r="G632" s="324">
        <v>385417</v>
      </c>
      <c r="H632" s="325">
        <v>0</v>
      </c>
      <c r="I632" s="324">
        <f t="shared" si="7"/>
        <v>385417</v>
      </c>
      <c r="K632"/>
      <c r="L632"/>
      <c r="M632"/>
      <c r="N632"/>
      <c r="O632"/>
      <c r="P632"/>
      <c r="Q632"/>
      <c r="R632"/>
      <c r="S632"/>
      <c r="T632"/>
      <c r="U632"/>
      <c r="V632"/>
      <c r="W632"/>
      <c r="X632"/>
      <c r="Y632"/>
      <c r="Z632"/>
      <c r="AA632"/>
      <c r="AB632"/>
      <c r="AC632"/>
      <c r="AD632"/>
      <c r="AE632"/>
      <c r="AF632"/>
      <c r="AG632"/>
      <c r="AH632"/>
      <c r="AI632"/>
      <c r="AJ632"/>
      <c r="AK632"/>
      <c r="AL632"/>
      <c r="AM632"/>
      <c r="AN632"/>
      <c r="AO632"/>
      <c r="AP632"/>
      <c r="AQ632"/>
      <c r="AR632"/>
      <c r="AS632"/>
      <c r="AT632"/>
      <c r="AU632"/>
      <c r="AV632"/>
      <c r="AW632"/>
      <c r="AX632"/>
    </row>
    <row r="633" spans="1:50" x14ac:dyDescent="0.25">
      <c r="A633" s="259">
        <v>745</v>
      </c>
      <c r="B633" s="259" t="s">
        <v>943</v>
      </c>
      <c r="E633" s="259" t="s">
        <v>928</v>
      </c>
      <c r="G633" s="324">
        <v>386600</v>
      </c>
      <c r="H633" s="325">
        <v>0</v>
      </c>
      <c r="I633" s="324">
        <f t="shared" si="7"/>
        <v>386600</v>
      </c>
      <c r="K633"/>
      <c r="L633"/>
      <c r="M633"/>
      <c r="N633"/>
      <c r="O633"/>
      <c r="P633"/>
      <c r="Q633"/>
      <c r="R633"/>
      <c r="S633"/>
      <c r="T633"/>
      <c r="U633"/>
      <c r="V633"/>
      <c r="W633"/>
      <c r="X633"/>
      <c r="Y633"/>
      <c r="Z633"/>
      <c r="AA633"/>
      <c r="AB633"/>
      <c r="AC633"/>
      <c r="AD633"/>
      <c r="AE633"/>
      <c r="AF633"/>
      <c r="AG633"/>
      <c r="AH633"/>
      <c r="AI633"/>
      <c r="AJ633"/>
      <c r="AK633"/>
      <c r="AL633"/>
      <c r="AM633"/>
      <c r="AN633"/>
      <c r="AO633"/>
      <c r="AP633"/>
      <c r="AQ633"/>
      <c r="AR633"/>
      <c r="AS633"/>
      <c r="AT633"/>
      <c r="AU633"/>
      <c r="AV633"/>
      <c r="AW633"/>
      <c r="AX633"/>
    </row>
    <row r="634" spans="1:50" x14ac:dyDescent="0.25">
      <c r="A634" s="259">
        <v>746</v>
      </c>
      <c r="B634" s="259" t="s">
        <v>943</v>
      </c>
      <c r="E634" s="259" t="s">
        <v>928</v>
      </c>
      <c r="G634" s="324">
        <v>386600</v>
      </c>
      <c r="H634" s="325">
        <v>0</v>
      </c>
      <c r="I634" s="324">
        <f t="shared" si="7"/>
        <v>386600</v>
      </c>
      <c r="K634"/>
      <c r="L634"/>
      <c r="M634"/>
      <c r="N634"/>
      <c r="O634"/>
      <c r="P634"/>
      <c r="Q634"/>
      <c r="R634"/>
      <c r="S634"/>
      <c r="T634"/>
      <c r="U634"/>
      <c r="V634"/>
      <c r="W634"/>
      <c r="X634"/>
      <c r="Y634"/>
      <c r="Z634"/>
      <c r="AA634"/>
      <c r="AB634"/>
      <c r="AC634"/>
      <c r="AD634"/>
      <c r="AE634"/>
      <c r="AF634"/>
      <c r="AG634"/>
      <c r="AH634"/>
      <c r="AI634"/>
      <c r="AJ634"/>
      <c r="AK634"/>
      <c r="AL634"/>
      <c r="AM634"/>
      <c r="AN634"/>
      <c r="AO634"/>
      <c r="AP634"/>
      <c r="AQ634"/>
      <c r="AR634"/>
      <c r="AS634"/>
      <c r="AT634"/>
      <c r="AU634"/>
      <c r="AV634"/>
      <c r="AW634"/>
      <c r="AX634"/>
    </row>
    <row r="635" spans="1:50" x14ac:dyDescent="0.25">
      <c r="A635" s="259">
        <v>747</v>
      </c>
      <c r="B635" s="259" t="s">
        <v>1222</v>
      </c>
      <c r="E635" s="259" t="s">
        <v>928</v>
      </c>
      <c r="G635" s="324">
        <v>388500</v>
      </c>
      <c r="H635" s="325">
        <v>0</v>
      </c>
      <c r="I635" s="324">
        <f t="shared" si="7"/>
        <v>388500</v>
      </c>
      <c r="K635"/>
      <c r="L635"/>
      <c r="M635"/>
      <c r="N635"/>
      <c r="O635"/>
      <c r="P635"/>
      <c r="Q635"/>
      <c r="R635"/>
      <c r="S635"/>
      <c r="T635"/>
      <c r="U635"/>
      <c r="V635"/>
      <c r="W635"/>
      <c r="X635"/>
      <c r="Y635"/>
      <c r="Z635"/>
      <c r="AA635"/>
      <c r="AB635"/>
      <c r="AC635"/>
      <c r="AD635"/>
      <c r="AE635"/>
      <c r="AF635"/>
      <c r="AG635"/>
      <c r="AH635"/>
      <c r="AI635"/>
      <c r="AJ635"/>
      <c r="AK635"/>
      <c r="AL635"/>
      <c r="AM635"/>
      <c r="AN635"/>
      <c r="AO635"/>
      <c r="AP635"/>
      <c r="AQ635"/>
      <c r="AR635"/>
      <c r="AS635"/>
      <c r="AT635"/>
      <c r="AU635"/>
      <c r="AV635"/>
      <c r="AW635"/>
      <c r="AX635"/>
    </row>
    <row r="636" spans="1:50" x14ac:dyDescent="0.25">
      <c r="A636" s="259">
        <v>748</v>
      </c>
      <c r="B636" s="259" t="s">
        <v>1222</v>
      </c>
      <c r="E636" s="259" t="s">
        <v>928</v>
      </c>
      <c r="G636" s="324">
        <v>388800</v>
      </c>
      <c r="H636" s="325">
        <v>0</v>
      </c>
      <c r="I636" s="324">
        <f t="shared" si="7"/>
        <v>388800</v>
      </c>
      <c r="K636"/>
      <c r="L636"/>
      <c r="M636"/>
      <c r="N636"/>
      <c r="O636"/>
      <c r="P636"/>
      <c r="Q636"/>
      <c r="R636"/>
      <c r="S636"/>
      <c r="T636"/>
      <c r="U636"/>
      <c r="V636"/>
      <c r="W636"/>
      <c r="X636"/>
      <c r="Y636"/>
      <c r="Z636"/>
      <c r="AA636"/>
      <c r="AB636"/>
      <c r="AC636"/>
      <c r="AD636"/>
      <c r="AE636"/>
      <c r="AF636"/>
      <c r="AG636"/>
      <c r="AH636"/>
      <c r="AI636"/>
      <c r="AJ636"/>
      <c r="AK636"/>
      <c r="AL636"/>
      <c r="AM636"/>
      <c r="AN636"/>
      <c r="AO636"/>
      <c r="AP636"/>
      <c r="AQ636"/>
      <c r="AR636"/>
      <c r="AS636"/>
      <c r="AT636"/>
      <c r="AU636"/>
      <c r="AV636"/>
      <c r="AW636"/>
      <c r="AX636"/>
    </row>
    <row r="637" spans="1:50" x14ac:dyDescent="0.25">
      <c r="A637" s="259">
        <v>749</v>
      </c>
      <c r="B637" s="259" t="s">
        <v>1187</v>
      </c>
      <c r="E637" s="259" t="s">
        <v>928</v>
      </c>
      <c r="G637" s="324">
        <v>390000</v>
      </c>
      <c r="H637" s="325">
        <v>0</v>
      </c>
      <c r="I637" s="324">
        <f t="shared" si="7"/>
        <v>390000</v>
      </c>
      <c r="K637"/>
      <c r="L637"/>
      <c r="M637"/>
      <c r="N637"/>
      <c r="O637"/>
      <c r="P637"/>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row>
    <row r="638" spans="1:50" x14ac:dyDescent="0.25">
      <c r="A638" s="259">
        <v>750</v>
      </c>
      <c r="B638" s="259" t="s">
        <v>1198</v>
      </c>
      <c r="E638" s="259" t="s">
        <v>928</v>
      </c>
      <c r="G638" s="324">
        <v>395500</v>
      </c>
      <c r="H638" s="325">
        <v>0</v>
      </c>
      <c r="I638" s="324">
        <f t="shared" si="7"/>
        <v>395500</v>
      </c>
      <c r="K638"/>
      <c r="L638"/>
      <c r="M638"/>
      <c r="N638"/>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row>
    <row r="639" spans="1:50" x14ac:dyDescent="0.25">
      <c r="A639" s="259">
        <v>751</v>
      </c>
      <c r="B639" s="259" t="s">
        <v>1222</v>
      </c>
      <c r="E639" s="259" t="s">
        <v>928</v>
      </c>
      <c r="G639" s="324">
        <v>396500</v>
      </c>
      <c r="H639" s="325">
        <v>0</v>
      </c>
      <c r="I639" s="324">
        <f t="shared" si="7"/>
        <v>396500</v>
      </c>
      <c r="K639"/>
      <c r="L639"/>
      <c r="M639"/>
      <c r="N639"/>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row>
    <row r="640" spans="1:50" x14ac:dyDescent="0.25">
      <c r="A640" s="259">
        <v>752</v>
      </c>
      <c r="B640" s="259" t="s">
        <v>943</v>
      </c>
      <c r="E640" s="259" t="s">
        <v>928</v>
      </c>
      <c r="G640" s="324">
        <v>399100</v>
      </c>
      <c r="H640" s="325">
        <v>0</v>
      </c>
      <c r="I640" s="324">
        <f t="shared" si="7"/>
        <v>399100</v>
      </c>
      <c r="K640"/>
      <c r="L640"/>
      <c r="M640"/>
      <c r="N640"/>
      <c r="O640"/>
      <c r="P640"/>
      <c r="Q640"/>
      <c r="R640"/>
      <c r="S640"/>
      <c r="T640"/>
      <c r="U640"/>
      <c r="V640"/>
      <c r="W640"/>
      <c r="X640"/>
      <c r="Y640"/>
      <c r="Z640"/>
      <c r="AA640"/>
      <c r="AB640"/>
      <c r="AC640"/>
      <c r="AD640"/>
      <c r="AE640"/>
      <c r="AF640"/>
      <c r="AG640"/>
      <c r="AH640"/>
      <c r="AI640"/>
      <c r="AJ640"/>
      <c r="AK640"/>
      <c r="AL640"/>
      <c r="AM640"/>
      <c r="AN640"/>
      <c r="AO640"/>
      <c r="AP640"/>
      <c r="AQ640"/>
      <c r="AR640"/>
      <c r="AS640"/>
      <c r="AT640"/>
      <c r="AU640"/>
      <c r="AV640"/>
      <c r="AW640"/>
      <c r="AX640"/>
    </row>
    <row r="641" spans="1:50" x14ac:dyDescent="0.25">
      <c r="A641" s="259">
        <v>753</v>
      </c>
      <c r="B641" s="259" t="s">
        <v>1171</v>
      </c>
      <c r="E641" s="259" t="s">
        <v>928</v>
      </c>
      <c r="G641" s="324">
        <v>399784</v>
      </c>
      <c r="H641" s="325">
        <v>0</v>
      </c>
      <c r="I641" s="324">
        <f t="shared" si="7"/>
        <v>399784</v>
      </c>
      <c r="K641"/>
      <c r="L641"/>
      <c r="M641"/>
      <c r="N641"/>
      <c r="O641"/>
      <c r="P641"/>
      <c r="Q641"/>
      <c r="R641"/>
      <c r="S641"/>
      <c r="T641"/>
      <c r="U641"/>
      <c r="V641"/>
      <c r="W641"/>
      <c r="X641"/>
      <c r="Y641"/>
      <c r="Z641"/>
      <c r="AA641"/>
      <c r="AB641"/>
      <c r="AC641"/>
      <c r="AD641"/>
      <c r="AE641"/>
      <c r="AF641"/>
      <c r="AG641"/>
      <c r="AH641"/>
      <c r="AI641"/>
      <c r="AJ641"/>
      <c r="AK641"/>
      <c r="AL641"/>
      <c r="AM641"/>
      <c r="AN641"/>
      <c r="AO641"/>
      <c r="AP641"/>
      <c r="AQ641"/>
      <c r="AR641"/>
      <c r="AS641"/>
      <c r="AT641"/>
      <c r="AU641"/>
      <c r="AV641"/>
      <c r="AW641"/>
      <c r="AX641"/>
    </row>
    <row r="642" spans="1:50" x14ac:dyDescent="0.25">
      <c r="A642" s="259">
        <v>754</v>
      </c>
      <c r="B642" s="259" t="s">
        <v>1230</v>
      </c>
      <c r="E642" s="259" t="s">
        <v>928</v>
      </c>
      <c r="G642" s="324">
        <v>400000</v>
      </c>
      <c r="H642" s="325">
        <v>0</v>
      </c>
      <c r="I642" s="324">
        <f t="shared" si="7"/>
        <v>400000</v>
      </c>
      <c r="K642"/>
      <c r="L642"/>
      <c r="M642"/>
      <c r="N642"/>
      <c r="O642"/>
      <c r="P642"/>
      <c r="Q642"/>
      <c r="R642"/>
      <c r="S642"/>
      <c r="T642"/>
      <c r="U642"/>
      <c r="V642"/>
      <c r="W642"/>
      <c r="X642"/>
      <c r="Y642"/>
      <c r="Z642"/>
      <c r="AA642"/>
      <c r="AB642"/>
      <c r="AC642"/>
      <c r="AD642"/>
      <c r="AE642"/>
      <c r="AF642"/>
      <c r="AG642"/>
      <c r="AH642"/>
      <c r="AI642"/>
      <c r="AJ642"/>
      <c r="AK642"/>
      <c r="AL642"/>
      <c r="AM642"/>
      <c r="AN642"/>
      <c r="AO642"/>
      <c r="AP642"/>
      <c r="AQ642"/>
      <c r="AR642"/>
      <c r="AS642"/>
      <c r="AT642"/>
      <c r="AU642"/>
      <c r="AV642"/>
      <c r="AW642"/>
      <c r="AX642"/>
    </row>
    <row r="643" spans="1:50" x14ac:dyDescent="0.25">
      <c r="A643" s="259">
        <v>755</v>
      </c>
      <c r="B643" s="259" t="s">
        <v>1230</v>
      </c>
      <c r="E643" s="259" t="s">
        <v>928</v>
      </c>
      <c r="G643" s="324">
        <v>400000</v>
      </c>
      <c r="H643" s="325">
        <v>0</v>
      </c>
      <c r="I643" s="324">
        <f t="shared" si="7"/>
        <v>400000</v>
      </c>
      <c r="K643"/>
      <c r="L643"/>
      <c r="M643"/>
      <c r="N643"/>
      <c r="O643"/>
      <c r="P643"/>
      <c r="Q643"/>
      <c r="R643"/>
      <c r="S643"/>
      <c r="T643"/>
      <c r="U643"/>
      <c r="V643"/>
      <c r="W643"/>
      <c r="X643"/>
      <c r="Y643"/>
      <c r="Z643"/>
      <c r="AA643"/>
      <c r="AB643"/>
      <c r="AC643"/>
      <c r="AD643"/>
      <c r="AE643"/>
      <c r="AF643"/>
      <c r="AG643"/>
      <c r="AH643"/>
      <c r="AI643"/>
      <c r="AJ643"/>
      <c r="AK643"/>
      <c r="AL643"/>
      <c r="AM643"/>
      <c r="AN643"/>
      <c r="AO643"/>
      <c r="AP643"/>
      <c r="AQ643"/>
      <c r="AR643"/>
      <c r="AS643"/>
      <c r="AT643"/>
      <c r="AU643"/>
      <c r="AV643"/>
      <c r="AW643"/>
      <c r="AX643"/>
    </row>
    <row r="644" spans="1:50" x14ac:dyDescent="0.25">
      <c r="A644" s="259">
        <v>756</v>
      </c>
      <c r="B644" s="259" t="s">
        <v>943</v>
      </c>
      <c r="E644" s="259" t="s">
        <v>928</v>
      </c>
      <c r="G644" s="324">
        <v>401900</v>
      </c>
      <c r="H644" s="325">
        <v>0</v>
      </c>
      <c r="I644" s="324">
        <f t="shared" si="7"/>
        <v>401900</v>
      </c>
      <c r="K644"/>
      <c r="L644"/>
      <c r="M644"/>
      <c r="N644"/>
      <c r="O644"/>
      <c r="P644"/>
      <c r="Q644"/>
      <c r="R644"/>
      <c r="S644"/>
      <c r="T644"/>
      <c r="U644"/>
      <c r="V644"/>
      <c r="W644"/>
      <c r="X644"/>
      <c r="Y644"/>
      <c r="Z644"/>
      <c r="AA644"/>
      <c r="AB644"/>
      <c r="AC644"/>
      <c r="AD644"/>
      <c r="AE644"/>
      <c r="AF644"/>
      <c r="AG644"/>
      <c r="AH644"/>
      <c r="AI644"/>
      <c r="AJ644"/>
      <c r="AK644"/>
      <c r="AL644"/>
      <c r="AM644"/>
      <c r="AN644"/>
      <c r="AO644"/>
      <c r="AP644"/>
      <c r="AQ644"/>
      <c r="AR644"/>
      <c r="AS644"/>
      <c r="AT644"/>
      <c r="AU644"/>
      <c r="AV644"/>
      <c r="AW644"/>
      <c r="AX644"/>
    </row>
    <row r="645" spans="1:50" x14ac:dyDescent="0.25">
      <c r="A645" s="259">
        <v>757</v>
      </c>
      <c r="B645" s="259" t="s">
        <v>1171</v>
      </c>
      <c r="E645" s="259" t="s">
        <v>928</v>
      </c>
      <c r="G645" s="324">
        <v>401900</v>
      </c>
      <c r="H645" s="325">
        <v>0</v>
      </c>
      <c r="I645" s="324">
        <f t="shared" si="7"/>
        <v>401900</v>
      </c>
      <c r="K645"/>
      <c r="L645"/>
      <c r="M645"/>
      <c r="N645"/>
      <c r="O645"/>
      <c r="P645"/>
      <c r="Q645"/>
      <c r="R645"/>
      <c r="S645"/>
      <c r="T645"/>
      <c r="U645"/>
      <c r="V645"/>
      <c r="W645"/>
      <c r="X645"/>
      <c r="Y645"/>
      <c r="Z645"/>
      <c r="AA645"/>
      <c r="AB645"/>
      <c r="AC645"/>
      <c r="AD645"/>
      <c r="AE645"/>
      <c r="AF645"/>
      <c r="AG645"/>
      <c r="AH645"/>
      <c r="AI645"/>
      <c r="AJ645"/>
      <c r="AK645"/>
      <c r="AL645"/>
      <c r="AM645"/>
      <c r="AN645"/>
      <c r="AO645"/>
      <c r="AP645"/>
      <c r="AQ645"/>
      <c r="AR645"/>
      <c r="AS645"/>
      <c r="AT645"/>
      <c r="AU645"/>
      <c r="AV645"/>
      <c r="AW645"/>
      <c r="AX645"/>
    </row>
    <row r="646" spans="1:50" x14ac:dyDescent="0.25">
      <c r="A646" s="259">
        <v>758</v>
      </c>
      <c r="B646" s="259" t="s">
        <v>1196</v>
      </c>
      <c r="E646" s="259" t="s">
        <v>928</v>
      </c>
      <c r="G646" s="324">
        <v>404880</v>
      </c>
      <c r="H646" s="325">
        <v>0</v>
      </c>
      <c r="I646" s="324">
        <f t="shared" si="7"/>
        <v>404880</v>
      </c>
      <c r="K646"/>
      <c r="L646"/>
      <c r="M646"/>
      <c r="N646"/>
      <c r="O646"/>
      <c r="P646"/>
      <c r="Q646"/>
      <c r="R646"/>
      <c r="S646"/>
      <c r="T646"/>
      <c r="U646"/>
      <c r="V646"/>
      <c r="W646"/>
      <c r="X646"/>
      <c r="Y646"/>
      <c r="Z646"/>
      <c r="AA646"/>
      <c r="AB646"/>
      <c r="AC646"/>
      <c r="AD646"/>
      <c r="AE646"/>
      <c r="AF646"/>
      <c r="AG646"/>
      <c r="AH646"/>
      <c r="AI646"/>
      <c r="AJ646"/>
      <c r="AK646"/>
      <c r="AL646"/>
      <c r="AM646"/>
      <c r="AN646"/>
      <c r="AO646"/>
      <c r="AP646"/>
      <c r="AQ646"/>
      <c r="AR646"/>
      <c r="AS646"/>
      <c r="AT646"/>
      <c r="AU646"/>
      <c r="AV646"/>
      <c r="AW646"/>
      <c r="AX646"/>
    </row>
    <row r="647" spans="1:50" x14ac:dyDescent="0.25">
      <c r="A647" s="259">
        <v>759</v>
      </c>
      <c r="B647" s="259" t="s">
        <v>1231</v>
      </c>
      <c r="E647" s="259" t="s">
        <v>928</v>
      </c>
      <c r="G647" s="324">
        <v>407500</v>
      </c>
      <c r="H647" s="325">
        <v>0</v>
      </c>
      <c r="I647" s="324">
        <f t="shared" si="7"/>
        <v>407500</v>
      </c>
      <c r="K647"/>
      <c r="L647"/>
      <c r="M647"/>
      <c r="N647"/>
      <c r="O647"/>
      <c r="P647"/>
      <c r="Q647"/>
      <c r="R647"/>
      <c r="S647"/>
      <c r="T647"/>
      <c r="U647"/>
      <c r="V647"/>
      <c r="W647"/>
      <c r="X647"/>
      <c r="Y647"/>
      <c r="Z647"/>
      <c r="AA647"/>
      <c r="AB647"/>
      <c r="AC647"/>
      <c r="AD647"/>
      <c r="AE647"/>
      <c r="AF647"/>
      <c r="AG647"/>
      <c r="AH647"/>
      <c r="AI647"/>
      <c r="AJ647"/>
      <c r="AK647"/>
      <c r="AL647"/>
      <c r="AM647"/>
      <c r="AN647"/>
      <c r="AO647"/>
      <c r="AP647"/>
      <c r="AQ647"/>
      <c r="AR647"/>
      <c r="AS647"/>
      <c r="AT647"/>
      <c r="AU647"/>
      <c r="AV647"/>
      <c r="AW647"/>
      <c r="AX647"/>
    </row>
    <row r="648" spans="1:50" x14ac:dyDescent="0.25">
      <c r="A648" s="259">
        <v>760</v>
      </c>
      <c r="B648" s="259" t="s">
        <v>1168</v>
      </c>
      <c r="E648" s="259" t="s">
        <v>928</v>
      </c>
      <c r="G648" s="324">
        <v>409200</v>
      </c>
      <c r="H648" s="325">
        <v>0</v>
      </c>
      <c r="I648" s="324">
        <f t="shared" si="7"/>
        <v>409200</v>
      </c>
      <c r="K648"/>
      <c r="L648"/>
      <c r="M648"/>
      <c r="N648"/>
      <c r="O648"/>
      <c r="P648"/>
      <c r="Q648"/>
      <c r="R648"/>
      <c r="S648"/>
      <c r="T648"/>
      <c r="U648"/>
      <c r="V648"/>
      <c r="W648"/>
      <c r="X648"/>
      <c r="Y648"/>
      <c r="Z648"/>
      <c r="AA648"/>
      <c r="AB648"/>
      <c r="AC648"/>
      <c r="AD648"/>
      <c r="AE648"/>
      <c r="AF648"/>
      <c r="AG648"/>
      <c r="AH648"/>
      <c r="AI648"/>
      <c r="AJ648"/>
      <c r="AK648"/>
      <c r="AL648"/>
      <c r="AM648"/>
      <c r="AN648"/>
      <c r="AO648"/>
      <c r="AP648"/>
      <c r="AQ648"/>
      <c r="AR648"/>
      <c r="AS648"/>
      <c r="AT648"/>
      <c r="AU648"/>
      <c r="AV648"/>
      <c r="AW648"/>
      <c r="AX648"/>
    </row>
    <row r="649" spans="1:50" x14ac:dyDescent="0.25">
      <c r="A649" s="259">
        <v>761</v>
      </c>
      <c r="B649" s="259" t="s">
        <v>1194</v>
      </c>
      <c r="E649" s="259" t="s">
        <v>928</v>
      </c>
      <c r="G649" s="324">
        <v>410100</v>
      </c>
      <c r="H649" s="325">
        <v>0</v>
      </c>
      <c r="I649" s="324">
        <f t="shared" si="7"/>
        <v>410100</v>
      </c>
      <c r="K649"/>
      <c r="L649"/>
      <c r="M649"/>
      <c r="N649"/>
      <c r="O649"/>
      <c r="P649"/>
      <c r="Q649"/>
      <c r="R649"/>
      <c r="S649"/>
      <c r="T649"/>
      <c r="U649"/>
      <c r="V649"/>
      <c r="W649"/>
      <c r="X649"/>
      <c r="Y649"/>
      <c r="Z649"/>
      <c r="AA649"/>
      <c r="AB649"/>
      <c r="AC649"/>
      <c r="AD649"/>
      <c r="AE649"/>
      <c r="AF649"/>
      <c r="AG649"/>
      <c r="AH649"/>
      <c r="AI649"/>
      <c r="AJ649"/>
      <c r="AK649"/>
      <c r="AL649"/>
      <c r="AM649"/>
      <c r="AN649"/>
      <c r="AO649"/>
      <c r="AP649"/>
      <c r="AQ649"/>
      <c r="AR649"/>
      <c r="AS649"/>
      <c r="AT649"/>
      <c r="AU649"/>
      <c r="AV649"/>
      <c r="AW649"/>
      <c r="AX649"/>
    </row>
    <row r="650" spans="1:50" x14ac:dyDescent="0.25">
      <c r="A650" s="259">
        <v>762</v>
      </c>
      <c r="B650" s="259" t="s">
        <v>1188</v>
      </c>
      <c r="E650" s="259" t="s">
        <v>928</v>
      </c>
      <c r="G650" s="324">
        <v>415335</v>
      </c>
      <c r="H650" s="325">
        <v>0</v>
      </c>
      <c r="I650" s="324">
        <f t="shared" si="7"/>
        <v>415335</v>
      </c>
      <c r="K650"/>
      <c r="L650"/>
      <c r="M650"/>
      <c r="N650"/>
      <c r="O650"/>
      <c r="P650"/>
      <c r="Q650"/>
      <c r="R650"/>
      <c r="S650"/>
      <c r="T650"/>
      <c r="U650"/>
      <c r="V650"/>
      <c r="W650"/>
      <c r="X650"/>
      <c r="Y650"/>
      <c r="Z650"/>
      <c r="AA650"/>
      <c r="AB650"/>
      <c r="AC650"/>
      <c r="AD650"/>
      <c r="AE650"/>
      <c r="AF650"/>
      <c r="AG650"/>
      <c r="AH650"/>
      <c r="AI650"/>
      <c r="AJ650"/>
      <c r="AK650"/>
      <c r="AL650"/>
      <c r="AM650"/>
      <c r="AN650"/>
      <c r="AO650"/>
      <c r="AP650"/>
      <c r="AQ650"/>
      <c r="AR650"/>
      <c r="AS650"/>
      <c r="AT650"/>
      <c r="AU650"/>
      <c r="AV650"/>
      <c r="AW650"/>
      <c r="AX650"/>
    </row>
    <row r="651" spans="1:50" x14ac:dyDescent="0.25">
      <c r="A651" s="259">
        <v>763</v>
      </c>
      <c r="B651" s="259" t="s">
        <v>1232</v>
      </c>
      <c r="E651" s="259" t="s">
        <v>928</v>
      </c>
      <c r="G651" s="324">
        <v>418840</v>
      </c>
      <c r="H651" s="325">
        <v>0</v>
      </c>
      <c r="I651" s="324">
        <f t="shared" si="7"/>
        <v>418840</v>
      </c>
      <c r="K651"/>
      <c r="L651"/>
      <c r="M651"/>
      <c r="N651"/>
      <c r="O651"/>
      <c r="P651"/>
      <c r="Q651"/>
      <c r="R651"/>
      <c r="S651"/>
      <c r="T651"/>
      <c r="U651"/>
      <c r="V651"/>
      <c r="W651"/>
      <c r="X651"/>
      <c r="Y651"/>
      <c r="Z651"/>
      <c r="AA651"/>
      <c r="AB651"/>
      <c r="AC651"/>
      <c r="AD651"/>
      <c r="AE651"/>
      <c r="AF651"/>
      <c r="AG651"/>
      <c r="AH651"/>
      <c r="AI651"/>
      <c r="AJ651"/>
      <c r="AK651"/>
      <c r="AL651"/>
      <c r="AM651"/>
      <c r="AN651"/>
      <c r="AO651"/>
      <c r="AP651"/>
      <c r="AQ651"/>
      <c r="AR651"/>
      <c r="AS651"/>
      <c r="AT651"/>
      <c r="AU651"/>
      <c r="AV651"/>
      <c r="AW651"/>
      <c r="AX651"/>
    </row>
    <row r="652" spans="1:50" x14ac:dyDescent="0.25">
      <c r="A652" s="259">
        <v>764</v>
      </c>
      <c r="B652" s="259" t="s">
        <v>1194</v>
      </c>
      <c r="E652" s="259" t="s">
        <v>928</v>
      </c>
      <c r="G652" s="324">
        <v>419350</v>
      </c>
      <c r="H652" s="325">
        <v>0</v>
      </c>
      <c r="I652" s="324">
        <f t="shared" si="7"/>
        <v>419350</v>
      </c>
      <c r="K652"/>
      <c r="L652"/>
      <c r="M652"/>
      <c r="N652"/>
      <c r="O652"/>
      <c r="P652"/>
      <c r="Q652"/>
      <c r="R652"/>
      <c r="S652"/>
      <c r="T652"/>
      <c r="U652"/>
      <c r="V652"/>
      <c r="W652"/>
      <c r="X652"/>
      <c r="Y652"/>
      <c r="Z652"/>
      <c r="AA652"/>
      <c r="AB652"/>
      <c r="AC652"/>
      <c r="AD652"/>
      <c r="AE652"/>
      <c r="AF652"/>
      <c r="AG652"/>
      <c r="AH652"/>
      <c r="AI652"/>
      <c r="AJ652"/>
      <c r="AK652"/>
      <c r="AL652"/>
      <c r="AM652"/>
      <c r="AN652"/>
      <c r="AO652"/>
      <c r="AP652"/>
      <c r="AQ652"/>
      <c r="AR652"/>
      <c r="AS652"/>
      <c r="AT652"/>
      <c r="AU652"/>
      <c r="AV652"/>
      <c r="AW652"/>
      <c r="AX652"/>
    </row>
    <row r="653" spans="1:50" x14ac:dyDescent="0.25">
      <c r="A653" s="259">
        <v>765</v>
      </c>
      <c r="B653" s="259" t="s">
        <v>1215</v>
      </c>
      <c r="E653" s="259" t="s">
        <v>928</v>
      </c>
      <c r="G653" s="324">
        <v>421121</v>
      </c>
      <c r="H653" s="325">
        <v>0</v>
      </c>
      <c r="I653" s="324">
        <f t="shared" si="7"/>
        <v>421121</v>
      </c>
      <c r="K653"/>
      <c r="L653"/>
      <c r="M653"/>
      <c r="N653"/>
      <c r="O653"/>
      <c r="P653"/>
      <c r="Q653"/>
      <c r="R653"/>
      <c r="S653"/>
      <c r="T653"/>
      <c r="U653"/>
      <c r="V653"/>
      <c r="W653"/>
      <c r="X653"/>
      <c r="Y653"/>
      <c r="Z653"/>
      <c r="AA653"/>
      <c r="AB653"/>
      <c r="AC653"/>
      <c r="AD653"/>
      <c r="AE653"/>
      <c r="AF653"/>
      <c r="AG653"/>
      <c r="AH653"/>
      <c r="AI653"/>
      <c r="AJ653"/>
      <c r="AK653"/>
      <c r="AL653"/>
      <c r="AM653"/>
      <c r="AN653"/>
      <c r="AO653"/>
      <c r="AP653"/>
      <c r="AQ653"/>
      <c r="AR653"/>
      <c r="AS653"/>
      <c r="AT653"/>
      <c r="AU653"/>
      <c r="AV653"/>
      <c r="AW653"/>
      <c r="AX653"/>
    </row>
    <row r="654" spans="1:50" x14ac:dyDescent="0.25">
      <c r="A654" s="259">
        <v>766</v>
      </c>
      <c r="B654" s="259" t="s">
        <v>1217</v>
      </c>
      <c r="E654" s="259" t="s">
        <v>928</v>
      </c>
      <c r="G654" s="324">
        <v>421156</v>
      </c>
      <c r="H654" s="325">
        <v>0</v>
      </c>
      <c r="I654" s="324">
        <f t="shared" si="7"/>
        <v>421156</v>
      </c>
      <c r="K654"/>
      <c r="L654"/>
      <c r="M654"/>
      <c r="N654"/>
      <c r="O654"/>
      <c r="P654"/>
      <c r="Q654"/>
      <c r="R654"/>
      <c r="S654"/>
      <c r="T654"/>
      <c r="U654"/>
      <c r="V654"/>
      <c r="W654"/>
      <c r="X654"/>
      <c r="Y654"/>
      <c r="Z654"/>
      <c r="AA654"/>
      <c r="AB654"/>
      <c r="AC654"/>
      <c r="AD654"/>
      <c r="AE654"/>
      <c r="AF654"/>
      <c r="AG654"/>
      <c r="AH654"/>
      <c r="AI654"/>
      <c r="AJ654"/>
      <c r="AK654"/>
      <c r="AL654"/>
      <c r="AM654"/>
      <c r="AN654"/>
      <c r="AO654"/>
      <c r="AP654"/>
      <c r="AQ654"/>
      <c r="AR654"/>
      <c r="AS654"/>
      <c r="AT654"/>
      <c r="AU654"/>
      <c r="AV654"/>
      <c r="AW654"/>
      <c r="AX654"/>
    </row>
    <row r="655" spans="1:50" x14ac:dyDescent="0.25">
      <c r="A655" s="259">
        <v>767</v>
      </c>
      <c r="B655" s="259" t="s">
        <v>1180</v>
      </c>
      <c r="E655" s="259" t="s">
        <v>928</v>
      </c>
      <c r="G655" s="324">
        <v>422500</v>
      </c>
      <c r="H655" s="325">
        <v>0</v>
      </c>
      <c r="I655" s="324">
        <f t="shared" si="7"/>
        <v>422500</v>
      </c>
      <c r="K655"/>
      <c r="L655"/>
      <c r="M655"/>
      <c r="N655"/>
      <c r="O655"/>
      <c r="P655"/>
      <c r="Q655"/>
      <c r="R655"/>
      <c r="S655"/>
      <c r="T655"/>
      <c r="U655"/>
      <c r="V655"/>
      <c r="W655"/>
      <c r="X655"/>
      <c r="Y655"/>
      <c r="Z655"/>
      <c r="AA655"/>
      <c r="AB655"/>
      <c r="AC655"/>
      <c r="AD655"/>
      <c r="AE655"/>
      <c r="AF655"/>
      <c r="AG655"/>
      <c r="AH655"/>
      <c r="AI655"/>
      <c r="AJ655"/>
      <c r="AK655"/>
      <c r="AL655"/>
      <c r="AM655"/>
      <c r="AN655"/>
      <c r="AO655"/>
      <c r="AP655"/>
      <c r="AQ655"/>
      <c r="AR655"/>
      <c r="AS655"/>
      <c r="AT655"/>
      <c r="AU655"/>
      <c r="AV655"/>
      <c r="AW655"/>
      <c r="AX655"/>
    </row>
    <row r="656" spans="1:50" x14ac:dyDescent="0.25">
      <c r="A656" s="259">
        <v>768</v>
      </c>
      <c r="B656" s="259" t="s">
        <v>1173</v>
      </c>
      <c r="E656" s="259" t="s">
        <v>928</v>
      </c>
      <c r="G656" s="324">
        <v>427500</v>
      </c>
      <c r="H656" s="325">
        <v>0</v>
      </c>
      <c r="I656" s="324">
        <f t="shared" si="7"/>
        <v>427500</v>
      </c>
      <c r="K656"/>
      <c r="L656"/>
      <c r="M656"/>
      <c r="N656"/>
      <c r="O656"/>
      <c r="P656"/>
      <c r="Q656"/>
      <c r="R656"/>
      <c r="S656"/>
      <c r="T656"/>
      <c r="U656"/>
      <c r="V656"/>
      <c r="W656"/>
      <c r="X656"/>
      <c r="Y656"/>
      <c r="Z656"/>
      <c r="AA656"/>
      <c r="AB656"/>
      <c r="AC656"/>
      <c r="AD656"/>
      <c r="AE656"/>
      <c r="AF656"/>
      <c r="AG656"/>
      <c r="AH656"/>
      <c r="AI656"/>
      <c r="AJ656"/>
      <c r="AK656"/>
      <c r="AL656"/>
      <c r="AM656"/>
      <c r="AN656"/>
      <c r="AO656"/>
      <c r="AP656"/>
      <c r="AQ656"/>
      <c r="AR656"/>
      <c r="AS656"/>
      <c r="AT656"/>
      <c r="AU656"/>
      <c r="AV656"/>
      <c r="AW656"/>
      <c r="AX656"/>
    </row>
    <row r="657" spans="1:50" x14ac:dyDescent="0.25">
      <c r="A657" s="259">
        <v>769</v>
      </c>
      <c r="B657" s="259" t="s">
        <v>1233</v>
      </c>
      <c r="E657" s="259" t="s">
        <v>928</v>
      </c>
      <c r="G657" s="324">
        <v>430500</v>
      </c>
      <c r="H657" s="325">
        <v>0</v>
      </c>
      <c r="I657" s="324">
        <f t="shared" si="7"/>
        <v>430500</v>
      </c>
      <c r="K657"/>
      <c r="L657"/>
      <c r="M657"/>
      <c r="N657"/>
      <c r="O657"/>
      <c r="P657"/>
      <c r="Q657"/>
      <c r="R657"/>
      <c r="S657"/>
      <c r="T657"/>
      <c r="U657"/>
      <c r="V657"/>
      <c r="W657"/>
      <c r="X657"/>
      <c r="Y657"/>
      <c r="Z657"/>
      <c r="AA657"/>
      <c r="AB657"/>
      <c r="AC657"/>
      <c r="AD657"/>
      <c r="AE657"/>
      <c r="AF657"/>
      <c r="AG657"/>
      <c r="AH657"/>
      <c r="AI657"/>
      <c r="AJ657"/>
      <c r="AK657"/>
      <c r="AL657"/>
      <c r="AM657"/>
      <c r="AN657"/>
      <c r="AO657"/>
      <c r="AP657"/>
      <c r="AQ657"/>
      <c r="AR657"/>
      <c r="AS657"/>
      <c r="AT657"/>
      <c r="AU657"/>
      <c r="AV657"/>
      <c r="AW657"/>
      <c r="AX657"/>
    </row>
    <row r="658" spans="1:50" x14ac:dyDescent="0.25">
      <c r="A658" s="259">
        <v>770</v>
      </c>
      <c r="B658" s="259" t="s">
        <v>1198</v>
      </c>
      <c r="E658" s="259" t="s">
        <v>928</v>
      </c>
      <c r="G658" s="324">
        <v>434000</v>
      </c>
      <c r="H658" s="325">
        <v>0</v>
      </c>
      <c r="I658" s="324">
        <f t="shared" si="7"/>
        <v>434000</v>
      </c>
      <c r="K658"/>
      <c r="L658"/>
      <c r="M658"/>
      <c r="N658"/>
      <c r="O658"/>
      <c r="P658"/>
      <c r="Q658"/>
      <c r="R658"/>
      <c r="S658"/>
      <c r="T658"/>
      <c r="U658"/>
      <c r="V658"/>
      <c r="W658"/>
      <c r="X658"/>
      <c r="Y658"/>
      <c r="Z658"/>
      <c r="AA658"/>
      <c r="AB658"/>
      <c r="AC658"/>
      <c r="AD658"/>
      <c r="AE658"/>
      <c r="AF658"/>
      <c r="AG658"/>
      <c r="AH658"/>
      <c r="AI658"/>
      <c r="AJ658"/>
      <c r="AK658"/>
      <c r="AL658"/>
      <c r="AM658"/>
      <c r="AN658"/>
      <c r="AO658"/>
      <c r="AP658"/>
      <c r="AQ658"/>
      <c r="AR658"/>
      <c r="AS658"/>
      <c r="AT658"/>
      <c r="AU658"/>
      <c r="AV658"/>
      <c r="AW658"/>
      <c r="AX658"/>
    </row>
    <row r="659" spans="1:50" x14ac:dyDescent="0.25">
      <c r="A659" s="259">
        <v>771</v>
      </c>
      <c r="B659" s="259" t="s">
        <v>1201</v>
      </c>
      <c r="E659" s="259" t="s">
        <v>928</v>
      </c>
      <c r="G659" s="324">
        <v>435647</v>
      </c>
      <c r="H659" s="325">
        <v>0</v>
      </c>
      <c r="I659" s="324">
        <f t="shared" si="7"/>
        <v>435647</v>
      </c>
      <c r="K659"/>
      <c r="L659"/>
      <c r="M659"/>
      <c r="N659"/>
      <c r="O659"/>
      <c r="P659"/>
      <c r="Q659"/>
      <c r="R659"/>
      <c r="S659"/>
      <c r="T659"/>
      <c r="U659"/>
      <c r="V659"/>
      <c r="W659"/>
      <c r="X659"/>
      <c r="Y659"/>
      <c r="Z659"/>
      <c r="AA659"/>
      <c r="AB659"/>
      <c r="AC659"/>
      <c r="AD659"/>
      <c r="AE659"/>
      <c r="AF659"/>
      <c r="AG659"/>
      <c r="AH659"/>
      <c r="AI659"/>
      <c r="AJ659"/>
      <c r="AK659"/>
      <c r="AL659"/>
      <c r="AM659"/>
      <c r="AN659"/>
      <c r="AO659"/>
      <c r="AP659"/>
      <c r="AQ659"/>
      <c r="AR659"/>
      <c r="AS659"/>
      <c r="AT659"/>
      <c r="AU659"/>
      <c r="AV659"/>
      <c r="AW659"/>
      <c r="AX659"/>
    </row>
    <row r="660" spans="1:50" x14ac:dyDescent="0.25">
      <c r="A660" s="259">
        <v>772</v>
      </c>
      <c r="B660" s="259" t="s">
        <v>1128</v>
      </c>
      <c r="E660" s="259" t="s">
        <v>928</v>
      </c>
      <c r="G660" s="324">
        <v>440040</v>
      </c>
      <c r="H660" s="325">
        <v>0</v>
      </c>
      <c r="I660" s="324">
        <f t="shared" si="7"/>
        <v>440040</v>
      </c>
      <c r="K660"/>
      <c r="L660"/>
      <c r="M660"/>
      <c r="N660"/>
      <c r="O660"/>
      <c r="P660"/>
      <c r="Q660"/>
      <c r="R660"/>
      <c r="S660"/>
      <c r="T660"/>
      <c r="U660"/>
      <c r="V660"/>
      <c r="W660"/>
      <c r="X660"/>
      <c r="Y660"/>
      <c r="Z660"/>
      <c r="AA660"/>
      <c r="AB660"/>
      <c r="AC660"/>
      <c r="AD660"/>
      <c r="AE660"/>
      <c r="AF660"/>
      <c r="AG660"/>
      <c r="AH660"/>
      <c r="AI660"/>
      <c r="AJ660"/>
      <c r="AK660"/>
      <c r="AL660"/>
      <c r="AM660"/>
      <c r="AN660"/>
      <c r="AO660"/>
      <c r="AP660"/>
      <c r="AQ660"/>
      <c r="AR660"/>
      <c r="AS660"/>
      <c r="AT660"/>
      <c r="AU660"/>
      <c r="AV660"/>
      <c r="AW660"/>
      <c r="AX660"/>
    </row>
    <row r="661" spans="1:50" x14ac:dyDescent="0.25">
      <c r="A661" s="259">
        <v>773</v>
      </c>
      <c r="B661" s="259" t="s">
        <v>1233</v>
      </c>
      <c r="E661" s="259" t="s">
        <v>928</v>
      </c>
      <c r="G661" s="324">
        <v>440500</v>
      </c>
      <c r="H661" s="325">
        <v>0</v>
      </c>
      <c r="I661" s="324">
        <f t="shared" si="7"/>
        <v>440500</v>
      </c>
      <c r="K661"/>
      <c r="L661"/>
      <c r="M661"/>
      <c r="N661"/>
      <c r="O661"/>
      <c r="P661"/>
      <c r="Q661"/>
      <c r="R661"/>
      <c r="S661"/>
      <c r="T661"/>
      <c r="U661"/>
      <c r="V661"/>
      <c r="W661"/>
      <c r="X661"/>
      <c r="Y661"/>
      <c r="Z661"/>
      <c r="AA661"/>
      <c r="AB661"/>
      <c r="AC661"/>
      <c r="AD661"/>
      <c r="AE661"/>
      <c r="AF661"/>
      <c r="AG661"/>
      <c r="AH661"/>
      <c r="AI661"/>
      <c r="AJ661"/>
      <c r="AK661"/>
      <c r="AL661"/>
      <c r="AM661"/>
      <c r="AN661"/>
      <c r="AO661"/>
      <c r="AP661"/>
      <c r="AQ661"/>
      <c r="AR661"/>
      <c r="AS661"/>
      <c r="AT661"/>
      <c r="AU661"/>
      <c r="AV661"/>
      <c r="AW661"/>
      <c r="AX661"/>
    </row>
    <row r="662" spans="1:50" x14ac:dyDescent="0.25">
      <c r="A662" s="259">
        <v>774</v>
      </c>
      <c r="B662" s="259" t="s">
        <v>1182</v>
      </c>
      <c r="E662" s="259" t="s">
        <v>928</v>
      </c>
      <c r="G662" s="324">
        <v>444400</v>
      </c>
      <c r="H662" s="325">
        <v>0</v>
      </c>
      <c r="I662" s="324">
        <f t="shared" si="7"/>
        <v>444400</v>
      </c>
      <c r="K662"/>
      <c r="L662"/>
      <c r="M662"/>
      <c r="N662"/>
      <c r="O662"/>
      <c r="P662"/>
      <c r="Q662"/>
      <c r="R662"/>
      <c r="S662"/>
      <c r="T662"/>
      <c r="U662"/>
      <c r="V662"/>
      <c r="W662"/>
      <c r="X662"/>
      <c r="Y662"/>
      <c r="Z662"/>
      <c r="AA662"/>
      <c r="AB662"/>
      <c r="AC662"/>
      <c r="AD662"/>
      <c r="AE662"/>
      <c r="AF662"/>
      <c r="AG662"/>
      <c r="AH662"/>
      <c r="AI662"/>
      <c r="AJ662"/>
      <c r="AK662"/>
      <c r="AL662"/>
      <c r="AM662"/>
      <c r="AN662"/>
      <c r="AO662"/>
      <c r="AP662"/>
      <c r="AQ662"/>
      <c r="AR662"/>
      <c r="AS662"/>
      <c r="AT662"/>
      <c r="AU662"/>
      <c r="AV662"/>
      <c r="AW662"/>
      <c r="AX662"/>
    </row>
    <row r="663" spans="1:50" x14ac:dyDescent="0.25">
      <c r="A663" s="259">
        <v>775</v>
      </c>
      <c r="B663" s="259" t="s">
        <v>1198</v>
      </c>
      <c r="E663" s="259" t="s">
        <v>928</v>
      </c>
      <c r="G663" s="324">
        <v>445250</v>
      </c>
      <c r="H663" s="325">
        <v>0</v>
      </c>
      <c r="I663" s="324">
        <f t="shared" ref="I663:I726" si="8">G663-H663</f>
        <v>445250</v>
      </c>
      <c r="K663"/>
      <c r="L663"/>
      <c r="M663"/>
      <c r="N663"/>
      <c r="O663"/>
      <c r="P663"/>
      <c r="Q663"/>
      <c r="R663"/>
      <c r="S663"/>
      <c r="T663"/>
      <c r="U663"/>
      <c r="V663"/>
      <c r="W663"/>
      <c r="X663"/>
      <c r="Y663"/>
      <c r="Z663"/>
      <c r="AA663"/>
      <c r="AB663"/>
      <c r="AC663"/>
      <c r="AD663"/>
      <c r="AE663"/>
      <c r="AF663"/>
      <c r="AG663"/>
      <c r="AH663"/>
      <c r="AI663"/>
      <c r="AJ663"/>
      <c r="AK663"/>
      <c r="AL663"/>
      <c r="AM663"/>
      <c r="AN663"/>
      <c r="AO663"/>
      <c r="AP663"/>
      <c r="AQ663"/>
      <c r="AR663"/>
      <c r="AS663"/>
      <c r="AT663"/>
      <c r="AU663"/>
      <c r="AV663"/>
      <c r="AW663"/>
      <c r="AX663"/>
    </row>
    <row r="664" spans="1:50" x14ac:dyDescent="0.25">
      <c r="A664" s="259">
        <v>776</v>
      </c>
      <c r="B664" s="259" t="s">
        <v>1233</v>
      </c>
      <c r="E664" s="259" t="s">
        <v>928</v>
      </c>
      <c r="G664" s="324">
        <v>451000</v>
      </c>
      <c r="H664" s="325">
        <v>0</v>
      </c>
      <c r="I664" s="324">
        <f t="shared" si="8"/>
        <v>451000</v>
      </c>
      <c r="K664"/>
      <c r="L664"/>
      <c r="M664"/>
      <c r="N664"/>
      <c r="O664"/>
      <c r="P664"/>
      <c r="Q664"/>
      <c r="R664"/>
      <c r="S664"/>
      <c r="T664"/>
      <c r="U664"/>
      <c r="V664"/>
      <c r="W664"/>
      <c r="X664"/>
      <c r="Y664"/>
      <c r="Z664"/>
      <c r="AA664"/>
      <c r="AB664"/>
      <c r="AC664"/>
      <c r="AD664"/>
      <c r="AE664"/>
      <c r="AF664"/>
      <c r="AG664"/>
      <c r="AH664"/>
      <c r="AI664"/>
      <c r="AJ664"/>
      <c r="AK664"/>
      <c r="AL664"/>
      <c r="AM664"/>
      <c r="AN664"/>
      <c r="AO664"/>
      <c r="AP664"/>
      <c r="AQ664"/>
      <c r="AR664"/>
      <c r="AS664"/>
      <c r="AT664"/>
      <c r="AU664"/>
      <c r="AV664"/>
      <c r="AW664"/>
      <c r="AX664"/>
    </row>
    <row r="665" spans="1:50" x14ac:dyDescent="0.25">
      <c r="A665" s="259">
        <v>777</v>
      </c>
      <c r="B665" s="259" t="s">
        <v>1183</v>
      </c>
      <c r="E665" s="259" t="s">
        <v>928</v>
      </c>
      <c r="G665" s="324">
        <v>458800</v>
      </c>
      <c r="H665" s="325">
        <v>0</v>
      </c>
      <c r="I665" s="324">
        <f t="shared" si="8"/>
        <v>458800</v>
      </c>
      <c r="K665"/>
      <c r="L665"/>
      <c r="M665"/>
      <c r="N665"/>
      <c r="O665"/>
      <c r="P665"/>
      <c r="Q665"/>
      <c r="R665"/>
      <c r="S665"/>
      <c r="T665"/>
      <c r="U665"/>
      <c r="V665"/>
      <c r="W665"/>
      <c r="X665"/>
      <c r="Y665"/>
      <c r="Z665"/>
      <c r="AA665"/>
      <c r="AB665"/>
      <c r="AC665"/>
      <c r="AD665"/>
      <c r="AE665"/>
      <c r="AF665"/>
      <c r="AG665"/>
      <c r="AH665"/>
      <c r="AI665"/>
      <c r="AJ665"/>
      <c r="AK665"/>
      <c r="AL665"/>
      <c r="AM665"/>
      <c r="AN665"/>
      <c r="AO665"/>
      <c r="AP665"/>
      <c r="AQ665"/>
      <c r="AR665"/>
      <c r="AS665"/>
      <c r="AT665"/>
      <c r="AU665"/>
      <c r="AV665"/>
      <c r="AW665"/>
      <c r="AX665"/>
    </row>
    <row r="666" spans="1:50" x14ac:dyDescent="0.25">
      <c r="A666" s="259">
        <v>778</v>
      </c>
      <c r="B666" s="259" t="s">
        <v>1234</v>
      </c>
      <c r="E666" s="259" t="s">
        <v>928</v>
      </c>
      <c r="G666" s="324">
        <v>459000</v>
      </c>
      <c r="H666" s="325">
        <v>0</v>
      </c>
      <c r="I666" s="324">
        <f t="shared" si="8"/>
        <v>459000</v>
      </c>
      <c r="K666"/>
      <c r="L666"/>
      <c r="M666"/>
      <c r="N666"/>
      <c r="O666"/>
      <c r="P666"/>
      <c r="Q666"/>
      <c r="R666"/>
      <c r="S666"/>
      <c r="T666"/>
      <c r="U666"/>
      <c r="V666"/>
      <c r="W666"/>
      <c r="X666"/>
      <c r="Y666"/>
      <c r="Z666"/>
      <c r="AA666"/>
      <c r="AB666"/>
      <c r="AC666"/>
      <c r="AD666"/>
      <c r="AE666"/>
      <c r="AF666"/>
      <c r="AG666"/>
      <c r="AH666"/>
      <c r="AI666"/>
      <c r="AJ666"/>
      <c r="AK666"/>
      <c r="AL666"/>
      <c r="AM666"/>
      <c r="AN666"/>
      <c r="AO666"/>
      <c r="AP666"/>
      <c r="AQ666"/>
      <c r="AR666"/>
      <c r="AS666"/>
      <c r="AT666"/>
      <c r="AU666"/>
      <c r="AV666"/>
      <c r="AW666"/>
      <c r="AX666"/>
    </row>
    <row r="667" spans="1:50" x14ac:dyDescent="0.25">
      <c r="A667" s="259">
        <v>779</v>
      </c>
      <c r="B667" s="259" t="s">
        <v>1180</v>
      </c>
      <c r="E667" s="259" t="s">
        <v>928</v>
      </c>
      <c r="G667" s="324">
        <v>460000</v>
      </c>
      <c r="H667" s="325">
        <v>0</v>
      </c>
      <c r="I667" s="324">
        <f t="shared" si="8"/>
        <v>460000</v>
      </c>
      <c r="K667"/>
      <c r="L667"/>
      <c r="M667"/>
      <c r="N667"/>
      <c r="O667"/>
      <c r="P667"/>
      <c r="Q667"/>
      <c r="R667"/>
      <c r="S667"/>
      <c r="T667"/>
      <c r="U667"/>
      <c r="V667"/>
      <c r="W667"/>
      <c r="X667"/>
      <c r="Y667"/>
      <c r="Z667"/>
      <c r="AA667"/>
      <c r="AB667"/>
      <c r="AC667"/>
      <c r="AD667"/>
      <c r="AE667"/>
      <c r="AF667"/>
      <c r="AG667"/>
      <c r="AH667"/>
      <c r="AI667"/>
      <c r="AJ667"/>
      <c r="AK667"/>
      <c r="AL667"/>
      <c r="AM667"/>
      <c r="AN667"/>
      <c r="AO667"/>
      <c r="AP667"/>
      <c r="AQ667"/>
      <c r="AR667"/>
      <c r="AS667"/>
      <c r="AT667"/>
      <c r="AU667"/>
      <c r="AV667"/>
      <c r="AW667"/>
      <c r="AX667"/>
    </row>
    <row r="668" spans="1:50" x14ac:dyDescent="0.25">
      <c r="A668" s="259">
        <v>780</v>
      </c>
      <c r="B668" s="259" t="s">
        <v>1182</v>
      </c>
      <c r="E668" s="259" t="s">
        <v>928</v>
      </c>
      <c r="G668" s="324">
        <v>460100</v>
      </c>
      <c r="H668" s="325">
        <v>0</v>
      </c>
      <c r="I668" s="324">
        <f t="shared" si="8"/>
        <v>460100</v>
      </c>
      <c r="K668"/>
      <c r="L668"/>
      <c r="M668"/>
      <c r="N668"/>
      <c r="O668"/>
      <c r="P668"/>
      <c r="Q668"/>
      <c r="R668"/>
      <c r="S668"/>
      <c r="T668"/>
      <c r="U668"/>
      <c r="V668"/>
      <c r="W668"/>
      <c r="X668"/>
      <c r="Y668"/>
      <c r="Z668"/>
      <c r="AA668"/>
      <c r="AB668"/>
      <c r="AC668"/>
      <c r="AD668"/>
      <c r="AE668"/>
      <c r="AF668"/>
      <c r="AG668"/>
      <c r="AH668"/>
      <c r="AI668"/>
      <c r="AJ668"/>
      <c r="AK668"/>
      <c r="AL668"/>
      <c r="AM668"/>
      <c r="AN668"/>
      <c r="AO668"/>
      <c r="AP668"/>
      <c r="AQ668"/>
      <c r="AR668"/>
      <c r="AS668"/>
      <c r="AT668"/>
      <c r="AU668"/>
      <c r="AV668"/>
      <c r="AW668"/>
      <c r="AX668"/>
    </row>
    <row r="669" spans="1:50" x14ac:dyDescent="0.25">
      <c r="A669" s="259">
        <v>781</v>
      </c>
      <c r="B669" s="259" t="s">
        <v>1188</v>
      </c>
      <c r="E669" s="259" t="s">
        <v>928</v>
      </c>
      <c r="G669" s="324">
        <v>461844</v>
      </c>
      <c r="H669" s="325">
        <v>0</v>
      </c>
      <c r="I669" s="324">
        <f t="shared" si="8"/>
        <v>461844</v>
      </c>
      <c r="K669"/>
      <c r="L669"/>
      <c r="M669"/>
      <c r="N669"/>
      <c r="O669"/>
      <c r="P669"/>
      <c r="Q669"/>
      <c r="R669"/>
      <c r="S669"/>
      <c r="T669"/>
      <c r="U669"/>
      <c r="V669"/>
      <c r="W669"/>
      <c r="X669"/>
      <c r="Y669"/>
      <c r="Z669"/>
      <c r="AA669"/>
      <c r="AB669"/>
      <c r="AC669"/>
      <c r="AD669"/>
      <c r="AE669"/>
      <c r="AF669"/>
      <c r="AG669"/>
      <c r="AH669"/>
      <c r="AI669"/>
      <c r="AJ669"/>
      <c r="AK669"/>
      <c r="AL669"/>
      <c r="AM669"/>
      <c r="AN669"/>
      <c r="AO669"/>
      <c r="AP669"/>
      <c r="AQ669"/>
      <c r="AR669"/>
      <c r="AS669"/>
      <c r="AT669"/>
      <c r="AU669"/>
      <c r="AV669"/>
      <c r="AW669"/>
      <c r="AX669"/>
    </row>
    <row r="670" spans="1:50" x14ac:dyDescent="0.25">
      <c r="A670" s="259">
        <v>782</v>
      </c>
      <c r="B670" s="259" t="s">
        <v>1194</v>
      </c>
      <c r="E670" s="259" t="s">
        <v>928</v>
      </c>
      <c r="G670" s="324">
        <v>467000</v>
      </c>
      <c r="H670" s="325">
        <v>0</v>
      </c>
      <c r="I670" s="324">
        <f t="shared" si="8"/>
        <v>467000</v>
      </c>
      <c r="K670"/>
      <c r="L670"/>
      <c r="M670"/>
      <c r="N670"/>
      <c r="O670"/>
      <c r="P670"/>
      <c r="Q670"/>
      <c r="R670"/>
      <c r="S670"/>
      <c r="T670"/>
      <c r="U670"/>
      <c r="V670"/>
      <c r="W670"/>
      <c r="X670"/>
      <c r="Y670"/>
      <c r="Z670"/>
      <c r="AA670"/>
      <c r="AB670"/>
      <c r="AC670"/>
      <c r="AD670"/>
      <c r="AE670"/>
      <c r="AF670"/>
      <c r="AG670"/>
      <c r="AH670"/>
      <c r="AI670"/>
      <c r="AJ670"/>
      <c r="AK670"/>
      <c r="AL670"/>
      <c r="AM670"/>
      <c r="AN670"/>
      <c r="AO670"/>
      <c r="AP670"/>
      <c r="AQ670"/>
      <c r="AR670"/>
      <c r="AS670"/>
      <c r="AT670"/>
      <c r="AU670"/>
      <c r="AV670"/>
      <c r="AW670"/>
      <c r="AX670"/>
    </row>
    <row r="671" spans="1:50" x14ac:dyDescent="0.25">
      <c r="A671" s="259">
        <v>783</v>
      </c>
      <c r="B671" s="259" t="s">
        <v>1198</v>
      </c>
      <c r="E671" s="259" t="s">
        <v>928</v>
      </c>
      <c r="G671" s="324">
        <v>468000</v>
      </c>
      <c r="H671" s="325">
        <v>0</v>
      </c>
      <c r="I671" s="324">
        <f t="shared" si="8"/>
        <v>468000</v>
      </c>
      <c r="K671"/>
      <c r="L671"/>
      <c r="M671"/>
      <c r="N671"/>
      <c r="O671"/>
      <c r="P671"/>
      <c r="Q671"/>
      <c r="R671"/>
      <c r="S671"/>
      <c r="T671"/>
      <c r="U671"/>
      <c r="V671"/>
      <c r="W671"/>
      <c r="X671"/>
      <c r="Y671"/>
      <c r="Z671"/>
      <c r="AA671"/>
      <c r="AB671"/>
      <c r="AC671"/>
      <c r="AD671"/>
      <c r="AE671"/>
      <c r="AF671"/>
      <c r="AG671"/>
      <c r="AH671"/>
      <c r="AI671"/>
      <c r="AJ671"/>
      <c r="AK671"/>
      <c r="AL671"/>
      <c r="AM671"/>
      <c r="AN671"/>
      <c r="AO671"/>
      <c r="AP671"/>
      <c r="AQ671"/>
      <c r="AR671"/>
      <c r="AS671"/>
      <c r="AT671"/>
      <c r="AU671"/>
      <c r="AV671"/>
      <c r="AW671"/>
      <c r="AX671"/>
    </row>
    <row r="672" spans="1:50" x14ac:dyDescent="0.25">
      <c r="A672" s="259">
        <v>784</v>
      </c>
      <c r="B672" s="259" t="s">
        <v>1226</v>
      </c>
      <c r="E672" s="259" t="s">
        <v>928</v>
      </c>
      <c r="G672" s="324">
        <v>468740</v>
      </c>
      <c r="H672" s="325">
        <v>0</v>
      </c>
      <c r="I672" s="324">
        <f t="shared" si="8"/>
        <v>468740</v>
      </c>
      <c r="K672"/>
      <c r="L672"/>
      <c r="M672"/>
      <c r="N672"/>
      <c r="O672"/>
      <c r="P672"/>
      <c r="Q672"/>
      <c r="R672"/>
      <c r="S672"/>
      <c r="T672"/>
      <c r="U672"/>
      <c r="V672"/>
      <c r="W672"/>
      <c r="X672"/>
      <c r="Y672"/>
      <c r="Z672"/>
      <c r="AA672"/>
      <c r="AB672"/>
      <c r="AC672"/>
      <c r="AD672"/>
      <c r="AE672"/>
      <c r="AF672"/>
      <c r="AG672"/>
      <c r="AH672"/>
      <c r="AI672"/>
      <c r="AJ672"/>
      <c r="AK672"/>
      <c r="AL672"/>
      <c r="AM672"/>
      <c r="AN672"/>
      <c r="AO672"/>
      <c r="AP672"/>
      <c r="AQ672"/>
      <c r="AR672"/>
      <c r="AS672"/>
      <c r="AT672"/>
      <c r="AU672"/>
      <c r="AV672"/>
      <c r="AW672"/>
      <c r="AX672"/>
    </row>
    <row r="673" spans="1:50" x14ac:dyDescent="0.25">
      <c r="A673" s="259">
        <v>785</v>
      </c>
      <c r="B673" s="259" t="s">
        <v>1233</v>
      </c>
      <c r="E673" s="259" t="s">
        <v>928</v>
      </c>
      <c r="G673" s="324">
        <v>470000</v>
      </c>
      <c r="H673" s="325">
        <v>0</v>
      </c>
      <c r="I673" s="324">
        <f t="shared" si="8"/>
        <v>470000</v>
      </c>
      <c r="K673"/>
      <c r="L673"/>
      <c r="M673"/>
      <c r="N673"/>
      <c r="O673"/>
      <c r="P673"/>
      <c r="Q673"/>
      <c r="R673"/>
      <c r="S673"/>
      <c r="T673"/>
      <c r="U673"/>
      <c r="V673"/>
      <c r="W673"/>
      <c r="X673"/>
      <c r="Y673"/>
      <c r="Z673"/>
      <c r="AA673"/>
      <c r="AB673"/>
      <c r="AC673"/>
      <c r="AD673"/>
      <c r="AE673"/>
      <c r="AF673"/>
      <c r="AG673"/>
      <c r="AH673"/>
      <c r="AI673"/>
      <c r="AJ673"/>
      <c r="AK673"/>
      <c r="AL673"/>
      <c r="AM673"/>
      <c r="AN673"/>
      <c r="AO673"/>
      <c r="AP673"/>
      <c r="AQ673"/>
      <c r="AR673"/>
      <c r="AS673"/>
      <c r="AT673"/>
      <c r="AU673"/>
      <c r="AV673"/>
      <c r="AW673"/>
      <c r="AX673"/>
    </row>
    <row r="674" spans="1:50" x14ac:dyDescent="0.25">
      <c r="A674" s="259">
        <v>786</v>
      </c>
      <c r="B674" s="259" t="s">
        <v>1185</v>
      </c>
      <c r="E674" s="259" t="s">
        <v>928</v>
      </c>
      <c r="G674" s="324">
        <v>470388</v>
      </c>
      <c r="H674" s="325">
        <v>0</v>
      </c>
      <c r="I674" s="324">
        <f t="shared" si="8"/>
        <v>470388</v>
      </c>
      <c r="K674"/>
      <c r="L674"/>
      <c r="M674"/>
      <c r="N674"/>
      <c r="O674"/>
      <c r="P674"/>
      <c r="Q674"/>
      <c r="R674"/>
      <c r="S674"/>
      <c r="T674"/>
      <c r="U674"/>
      <c r="V674"/>
      <c r="W674"/>
      <c r="X674"/>
      <c r="Y674"/>
      <c r="Z674"/>
      <c r="AA674"/>
      <c r="AB674"/>
      <c r="AC674"/>
      <c r="AD674"/>
      <c r="AE674"/>
      <c r="AF674"/>
      <c r="AG674"/>
      <c r="AH674"/>
      <c r="AI674"/>
      <c r="AJ674"/>
      <c r="AK674"/>
      <c r="AL674"/>
      <c r="AM674"/>
      <c r="AN674"/>
      <c r="AO674"/>
      <c r="AP674"/>
      <c r="AQ674"/>
      <c r="AR674"/>
      <c r="AS674"/>
      <c r="AT674"/>
      <c r="AU674"/>
      <c r="AV674"/>
      <c r="AW674"/>
      <c r="AX674"/>
    </row>
    <row r="675" spans="1:50" x14ac:dyDescent="0.25">
      <c r="A675" s="259">
        <v>787</v>
      </c>
      <c r="B675" s="259" t="s">
        <v>1220</v>
      </c>
      <c r="E675" s="259" t="s">
        <v>928</v>
      </c>
      <c r="G675" s="324">
        <v>471600</v>
      </c>
      <c r="H675" s="325">
        <v>0</v>
      </c>
      <c r="I675" s="324">
        <f t="shared" si="8"/>
        <v>471600</v>
      </c>
      <c r="K675"/>
      <c r="L675"/>
      <c r="M675"/>
      <c r="N675"/>
      <c r="O675"/>
      <c r="P675"/>
      <c r="Q675"/>
      <c r="R675"/>
      <c r="S675"/>
      <c r="T675"/>
      <c r="U675"/>
      <c r="V675"/>
      <c r="W675"/>
      <c r="X675"/>
      <c r="Y675"/>
      <c r="Z675"/>
      <c r="AA675"/>
      <c r="AB675"/>
      <c r="AC675"/>
      <c r="AD675"/>
      <c r="AE675"/>
      <c r="AF675"/>
      <c r="AG675"/>
      <c r="AH675"/>
      <c r="AI675"/>
      <c r="AJ675"/>
      <c r="AK675"/>
      <c r="AL675"/>
      <c r="AM675"/>
      <c r="AN675"/>
      <c r="AO675"/>
      <c r="AP675"/>
      <c r="AQ675"/>
      <c r="AR675"/>
      <c r="AS675"/>
      <c r="AT675"/>
      <c r="AU675"/>
      <c r="AV675"/>
      <c r="AW675"/>
      <c r="AX675"/>
    </row>
    <row r="676" spans="1:50" x14ac:dyDescent="0.25">
      <c r="A676" s="259">
        <v>788</v>
      </c>
      <c r="B676" s="259" t="s">
        <v>1185</v>
      </c>
      <c r="E676" s="259" t="s">
        <v>928</v>
      </c>
      <c r="G676" s="324">
        <v>472332</v>
      </c>
      <c r="H676" s="325">
        <v>0</v>
      </c>
      <c r="I676" s="324">
        <f t="shared" si="8"/>
        <v>472332</v>
      </c>
      <c r="K676"/>
      <c r="L676"/>
      <c r="M676"/>
      <c r="N676"/>
      <c r="O676"/>
      <c r="P676"/>
      <c r="Q676"/>
      <c r="R676"/>
      <c r="S676"/>
      <c r="T676"/>
      <c r="U676"/>
      <c r="V676"/>
      <c r="W676"/>
      <c r="X676"/>
      <c r="Y676"/>
      <c r="Z676"/>
      <c r="AA676"/>
      <c r="AB676"/>
      <c r="AC676"/>
      <c r="AD676"/>
      <c r="AE676"/>
      <c r="AF676"/>
      <c r="AG676"/>
      <c r="AH676"/>
      <c r="AI676"/>
      <c r="AJ676"/>
      <c r="AK676"/>
      <c r="AL676"/>
      <c r="AM676"/>
      <c r="AN676"/>
      <c r="AO676"/>
      <c r="AP676"/>
      <c r="AQ676"/>
      <c r="AR676"/>
      <c r="AS676"/>
      <c r="AT676"/>
      <c r="AU676"/>
      <c r="AV676"/>
      <c r="AW676"/>
      <c r="AX676"/>
    </row>
    <row r="677" spans="1:50" x14ac:dyDescent="0.25">
      <c r="A677" s="259">
        <v>789</v>
      </c>
      <c r="B677" s="259" t="s">
        <v>1191</v>
      </c>
      <c r="E677" s="259" t="s">
        <v>928</v>
      </c>
      <c r="G677" s="324">
        <v>480000</v>
      </c>
      <c r="H677" s="325">
        <v>0</v>
      </c>
      <c r="I677" s="324">
        <f t="shared" si="8"/>
        <v>480000</v>
      </c>
      <c r="K677"/>
      <c r="L677"/>
      <c r="M677"/>
      <c r="N677"/>
      <c r="O677"/>
      <c r="P677"/>
      <c r="Q677"/>
      <c r="R677"/>
      <c r="S677"/>
      <c r="T677"/>
      <c r="U677"/>
      <c r="V677"/>
      <c r="W677"/>
      <c r="X677"/>
      <c r="Y677"/>
      <c r="Z677"/>
      <c r="AA677"/>
      <c r="AB677"/>
      <c r="AC677"/>
      <c r="AD677"/>
      <c r="AE677"/>
      <c r="AF677"/>
      <c r="AG677"/>
      <c r="AH677"/>
      <c r="AI677"/>
      <c r="AJ677"/>
      <c r="AK677"/>
      <c r="AL677"/>
      <c r="AM677"/>
      <c r="AN677"/>
      <c r="AO677"/>
      <c r="AP677"/>
      <c r="AQ677"/>
      <c r="AR677"/>
      <c r="AS677"/>
      <c r="AT677"/>
      <c r="AU677"/>
      <c r="AV677"/>
      <c r="AW677"/>
      <c r="AX677"/>
    </row>
    <row r="678" spans="1:50" x14ac:dyDescent="0.25">
      <c r="A678" s="259">
        <v>790</v>
      </c>
      <c r="B678" s="259" t="s">
        <v>1156</v>
      </c>
      <c r="E678" s="259" t="s">
        <v>928</v>
      </c>
      <c r="G678" s="324">
        <v>486500</v>
      </c>
      <c r="H678" s="325">
        <v>0</v>
      </c>
      <c r="I678" s="324">
        <f t="shared" si="8"/>
        <v>486500</v>
      </c>
      <c r="K678"/>
      <c r="L678"/>
      <c r="M678"/>
      <c r="N678"/>
      <c r="O678"/>
      <c r="P678"/>
      <c r="Q678"/>
      <c r="R678"/>
      <c r="S678"/>
      <c r="T678"/>
      <c r="U678"/>
      <c r="V678"/>
      <c r="W678"/>
      <c r="X678"/>
      <c r="Y678"/>
      <c r="Z678"/>
      <c r="AA678"/>
      <c r="AB678"/>
      <c r="AC678"/>
      <c r="AD678"/>
      <c r="AE678"/>
      <c r="AF678"/>
      <c r="AG678"/>
      <c r="AH678"/>
      <c r="AI678"/>
      <c r="AJ678"/>
      <c r="AK678"/>
      <c r="AL678"/>
      <c r="AM678"/>
      <c r="AN678"/>
      <c r="AO678"/>
      <c r="AP678"/>
      <c r="AQ678"/>
      <c r="AR678"/>
      <c r="AS678"/>
      <c r="AT678"/>
      <c r="AU678"/>
      <c r="AV678"/>
      <c r="AW678"/>
      <c r="AX678"/>
    </row>
    <row r="679" spans="1:50" x14ac:dyDescent="0.25">
      <c r="A679" s="259">
        <v>791</v>
      </c>
      <c r="B679" s="259" t="s">
        <v>943</v>
      </c>
      <c r="E679" s="259" t="s">
        <v>928</v>
      </c>
      <c r="G679" s="324">
        <v>489000</v>
      </c>
      <c r="H679" s="325">
        <v>0</v>
      </c>
      <c r="I679" s="324">
        <f t="shared" si="8"/>
        <v>489000</v>
      </c>
      <c r="K679"/>
      <c r="L679"/>
      <c r="M679"/>
      <c r="N679"/>
      <c r="O679"/>
      <c r="P679"/>
      <c r="Q679"/>
      <c r="R679"/>
      <c r="S679"/>
      <c r="T679"/>
      <c r="U679"/>
      <c r="V679"/>
      <c r="W679"/>
      <c r="X679"/>
      <c r="Y679"/>
      <c r="Z679"/>
      <c r="AA679"/>
      <c r="AB679"/>
      <c r="AC679"/>
      <c r="AD679"/>
      <c r="AE679"/>
      <c r="AF679"/>
      <c r="AG679"/>
      <c r="AH679"/>
      <c r="AI679"/>
      <c r="AJ679"/>
      <c r="AK679"/>
      <c r="AL679"/>
      <c r="AM679"/>
      <c r="AN679"/>
      <c r="AO679"/>
      <c r="AP679"/>
      <c r="AQ679"/>
      <c r="AR679"/>
      <c r="AS679"/>
      <c r="AT679"/>
      <c r="AU679"/>
      <c r="AV679"/>
      <c r="AW679"/>
      <c r="AX679"/>
    </row>
    <row r="680" spans="1:50" x14ac:dyDescent="0.25">
      <c r="A680" s="259">
        <v>792</v>
      </c>
      <c r="B680" s="259" t="s">
        <v>1180</v>
      </c>
      <c r="E680" s="259" t="s">
        <v>928</v>
      </c>
      <c r="G680" s="324">
        <v>493800</v>
      </c>
      <c r="H680" s="325">
        <v>0</v>
      </c>
      <c r="I680" s="324">
        <f t="shared" si="8"/>
        <v>493800</v>
      </c>
      <c r="K680"/>
      <c r="L680"/>
      <c r="M680"/>
      <c r="N680"/>
      <c r="O680"/>
      <c r="P680"/>
      <c r="Q680"/>
      <c r="R680"/>
      <c r="S680"/>
      <c r="T680"/>
      <c r="U680"/>
      <c r="V680"/>
      <c r="W680"/>
      <c r="X680"/>
      <c r="Y680"/>
      <c r="Z680"/>
      <c r="AA680"/>
      <c r="AB680"/>
      <c r="AC680"/>
      <c r="AD680"/>
      <c r="AE680"/>
      <c r="AF680"/>
      <c r="AG680"/>
      <c r="AH680"/>
      <c r="AI680"/>
      <c r="AJ680"/>
      <c r="AK680"/>
      <c r="AL680"/>
      <c r="AM680"/>
      <c r="AN680"/>
      <c r="AO680"/>
      <c r="AP680"/>
      <c r="AQ680"/>
      <c r="AR680"/>
      <c r="AS680"/>
      <c r="AT680"/>
      <c r="AU680"/>
      <c r="AV680"/>
      <c r="AW680"/>
      <c r="AX680"/>
    </row>
    <row r="681" spans="1:50" x14ac:dyDescent="0.25">
      <c r="A681" s="259">
        <v>793</v>
      </c>
      <c r="B681" s="259" t="s">
        <v>1156</v>
      </c>
      <c r="E681" s="259" t="s">
        <v>928</v>
      </c>
      <c r="G681" s="324">
        <v>493800</v>
      </c>
      <c r="H681" s="325">
        <v>0</v>
      </c>
      <c r="I681" s="324">
        <f t="shared" si="8"/>
        <v>493800</v>
      </c>
      <c r="K681"/>
      <c r="L681"/>
      <c r="M681"/>
      <c r="N681"/>
      <c r="O681"/>
      <c r="P681"/>
      <c r="Q681"/>
      <c r="R681"/>
      <c r="S681"/>
      <c r="T681"/>
      <c r="U681"/>
      <c r="V681"/>
      <c r="W681"/>
      <c r="X681"/>
      <c r="Y681"/>
      <c r="Z681"/>
      <c r="AA681"/>
      <c r="AB681"/>
      <c r="AC681"/>
      <c r="AD681"/>
      <c r="AE681"/>
      <c r="AF681"/>
      <c r="AG681"/>
      <c r="AH681"/>
      <c r="AI681"/>
      <c r="AJ681"/>
      <c r="AK681"/>
      <c r="AL681"/>
      <c r="AM681"/>
      <c r="AN681"/>
      <c r="AO681"/>
      <c r="AP681"/>
      <c r="AQ681"/>
      <c r="AR681"/>
      <c r="AS681"/>
      <c r="AT681"/>
      <c r="AU681"/>
      <c r="AV681"/>
      <c r="AW681"/>
      <c r="AX681"/>
    </row>
    <row r="682" spans="1:50" x14ac:dyDescent="0.25">
      <c r="A682" s="259">
        <v>794</v>
      </c>
      <c r="B682" s="259" t="s">
        <v>1116</v>
      </c>
      <c r="E682" s="259" t="s">
        <v>928</v>
      </c>
      <c r="G682" s="324">
        <v>494500</v>
      </c>
      <c r="H682" s="325">
        <v>0</v>
      </c>
      <c r="I682" s="324">
        <f t="shared" si="8"/>
        <v>494500</v>
      </c>
      <c r="K682"/>
      <c r="L682"/>
      <c r="M682"/>
      <c r="N682"/>
      <c r="O682"/>
      <c r="P682"/>
      <c r="Q682"/>
      <c r="R682"/>
      <c r="S682"/>
      <c r="T682"/>
      <c r="U682"/>
      <c r="V682"/>
      <c r="W682"/>
      <c r="X682"/>
      <c r="Y682"/>
      <c r="Z682"/>
      <c r="AA682"/>
      <c r="AB682"/>
      <c r="AC682"/>
      <c r="AD682"/>
      <c r="AE682"/>
      <c r="AF682"/>
      <c r="AG682"/>
      <c r="AH682"/>
      <c r="AI682"/>
      <c r="AJ682"/>
      <c r="AK682"/>
      <c r="AL682"/>
      <c r="AM682"/>
      <c r="AN682"/>
      <c r="AO682"/>
      <c r="AP682"/>
      <c r="AQ682"/>
      <c r="AR682"/>
      <c r="AS682"/>
      <c r="AT682"/>
      <c r="AU682"/>
      <c r="AV682"/>
      <c r="AW682"/>
      <c r="AX682"/>
    </row>
    <row r="683" spans="1:50" x14ac:dyDescent="0.25">
      <c r="A683" s="259">
        <v>795</v>
      </c>
      <c r="B683" s="259" t="s">
        <v>1194</v>
      </c>
      <c r="E683" s="259" t="s">
        <v>928</v>
      </c>
      <c r="G683" s="324">
        <v>495250</v>
      </c>
      <c r="H683" s="325">
        <v>0</v>
      </c>
      <c r="I683" s="324">
        <f t="shared" si="8"/>
        <v>495250</v>
      </c>
      <c r="K683"/>
      <c r="L683"/>
      <c r="M683"/>
      <c r="N683"/>
      <c r="O683"/>
      <c r="P683"/>
      <c r="Q683"/>
      <c r="R683"/>
      <c r="S683"/>
      <c r="T683"/>
      <c r="U683"/>
      <c r="V683"/>
      <c r="W683"/>
      <c r="X683"/>
      <c r="Y683"/>
      <c r="Z683"/>
      <c r="AA683"/>
      <c r="AB683"/>
      <c r="AC683"/>
      <c r="AD683"/>
      <c r="AE683"/>
      <c r="AF683"/>
      <c r="AG683"/>
      <c r="AH683"/>
      <c r="AI683"/>
      <c r="AJ683"/>
      <c r="AK683"/>
      <c r="AL683"/>
      <c r="AM683"/>
      <c r="AN683"/>
      <c r="AO683"/>
      <c r="AP683"/>
      <c r="AQ683"/>
      <c r="AR683"/>
      <c r="AS683"/>
      <c r="AT683"/>
      <c r="AU683"/>
      <c r="AV683"/>
      <c r="AW683"/>
      <c r="AX683"/>
    </row>
    <row r="684" spans="1:50" x14ac:dyDescent="0.25">
      <c r="A684" s="259">
        <v>796</v>
      </c>
      <c r="B684" s="259" t="s">
        <v>964</v>
      </c>
      <c r="E684" s="259" t="s">
        <v>928</v>
      </c>
      <c r="G684" s="324">
        <v>497000</v>
      </c>
      <c r="H684" s="325">
        <v>0</v>
      </c>
      <c r="I684" s="324">
        <f t="shared" si="8"/>
        <v>497000</v>
      </c>
      <c r="K684"/>
      <c r="L684"/>
      <c r="M684"/>
      <c r="N684"/>
      <c r="O684"/>
      <c r="P684"/>
      <c r="Q684"/>
      <c r="R684"/>
      <c r="S684"/>
      <c r="T684"/>
      <c r="U684"/>
      <c r="V684"/>
      <c r="W684"/>
      <c r="X684"/>
      <c r="Y684"/>
      <c r="Z684"/>
      <c r="AA684"/>
      <c r="AB684"/>
      <c r="AC684"/>
      <c r="AD684"/>
      <c r="AE684"/>
      <c r="AF684"/>
      <c r="AG684"/>
      <c r="AH684"/>
      <c r="AI684"/>
      <c r="AJ684"/>
      <c r="AK684"/>
      <c r="AL684"/>
      <c r="AM684"/>
      <c r="AN684"/>
      <c r="AO684"/>
      <c r="AP684"/>
      <c r="AQ684"/>
      <c r="AR684"/>
      <c r="AS684"/>
      <c r="AT684"/>
      <c r="AU684"/>
      <c r="AV684"/>
      <c r="AW684"/>
      <c r="AX684"/>
    </row>
    <row r="685" spans="1:50" x14ac:dyDescent="0.25">
      <c r="A685" s="259">
        <v>797</v>
      </c>
      <c r="B685" s="259" t="s">
        <v>1233</v>
      </c>
      <c r="E685" s="259" t="s">
        <v>928</v>
      </c>
      <c r="G685" s="324">
        <v>498500</v>
      </c>
      <c r="H685" s="325">
        <v>0</v>
      </c>
      <c r="I685" s="324">
        <f t="shared" si="8"/>
        <v>498500</v>
      </c>
      <c r="K685"/>
      <c r="L685"/>
      <c r="M685"/>
      <c r="N685"/>
      <c r="O685"/>
      <c r="P685"/>
      <c r="Q685"/>
      <c r="R685"/>
      <c r="S685"/>
      <c r="T685"/>
      <c r="U685"/>
      <c r="V685"/>
      <c r="W685"/>
      <c r="X685"/>
      <c r="Y685"/>
      <c r="Z685"/>
      <c r="AA685"/>
      <c r="AB685"/>
      <c r="AC685"/>
      <c r="AD685"/>
      <c r="AE685"/>
      <c r="AF685"/>
      <c r="AG685"/>
      <c r="AH685"/>
      <c r="AI685"/>
      <c r="AJ685"/>
      <c r="AK685"/>
      <c r="AL685"/>
      <c r="AM685"/>
      <c r="AN685"/>
      <c r="AO685"/>
      <c r="AP685"/>
      <c r="AQ685"/>
      <c r="AR685"/>
      <c r="AS685"/>
      <c r="AT685"/>
      <c r="AU685"/>
      <c r="AV685"/>
      <c r="AW685"/>
      <c r="AX685"/>
    </row>
    <row r="686" spans="1:50" x14ac:dyDescent="0.25">
      <c r="A686" s="259">
        <v>798</v>
      </c>
      <c r="B686" s="259" t="s">
        <v>1222</v>
      </c>
      <c r="E686" s="259" t="s">
        <v>928</v>
      </c>
      <c r="G686" s="324">
        <v>499200</v>
      </c>
      <c r="H686" s="325">
        <v>0</v>
      </c>
      <c r="I686" s="324">
        <f t="shared" si="8"/>
        <v>499200</v>
      </c>
      <c r="K686"/>
      <c r="L686"/>
      <c r="M686"/>
      <c r="N686"/>
      <c r="O686"/>
      <c r="P686"/>
      <c r="Q686"/>
      <c r="R686"/>
      <c r="S686"/>
      <c r="T686"/>
      <c r="U686"/>
      <c r="V686"/>
      <c r="W686"/>
      <c r="X686"/>
      <c r="Y686"/>
      <c r="Z686"/>
      <c r="AA686"/>
      <c r="AB686"/>
      <c r="AC686"/>
      <c r="AD686"/>
      <c r="AE686"/>
      <c r="AF686"/>
      <c r="AG686"/>
      <c r="AH686"/>
      <c r="AI686"/>
      <c r="AJ686"/>
      <c r="AK686"/>
      <c r="AL686"/>
      <c r="AM686"/>
      <c r="AN686"/>
      <c r="AO686"/>
      <c r="AP686"/>
      <c r="AQ686"/>
      <c r="AR686"/>
      <c r="AS686"/>
      <c r="AT686"/>
      <c r="AU686"/>
      <c r="AV686"/>
      <c r="AW686"/>
      <c r="AX686"/>
    </row>
    <row r="687" spans="1:50" x14ac:dyDescent="0.25">
      <c r="A687" s="259">
        <v>799</v>
      </c>
      <c r="B687" s="259" t="s">
        <v>1235</v>
      </c>
      <c r="E687" s="259" t="s">
        <v>928</v>
      </c>
      <c r="G687" s="324">
        <v>500000</v>
      </c>
      <c r="H687" s="325">
        <v>0</v>
      </c>
      <c r="I687" s="324">
        <f t="shared" si="8"/>
        <v>500000</v>
      </c>
      <c r="K687"/>
      <c r="L687"/>
      <c r="M687"/>
      <c r="N687"/>
      <c r="O687"/>
      <c r="P687"/>
      <c r="Q687"/>
      <c r="R687"/>
      <c r="S687"/>
      <c r="T687"/>
      <c r="U687"/>
      <c r="V687"/>
      <c r="W687"/>
      <c r="X687"/>
      <c r="Y687"/>
      <c r="Z687"/>
      <c r="AA687"/>
      <c r="AB687"/>
      <c r="AC687"/>
      <c r="AD687"/>
      <c r="AE687"/>
      <c r="AF687"/>
      <c r="AG687"/>
      <c r="AH687"/>
      <c r="AI687"/>
      <c r="AJ687"/>
      <c r="AK687"/>
      <c r="AL687"/>
      <c r="AM687"/>
      <c r="AN687"/>
      <c r="AO687"/>
      <c r="AP687"/>
      <c r="AQ687"/>
      <c r="AR687"/>
      <c r="AS687"/>
      <c r="AT687"/>
      <c r="AU687"/>
      <c r="AV687"/>
      <c r="AW687"/>
      <c r="AX687"/>
    </row>
    <row r="688" spans="1:50" x14ac:dyDescent="0.25">
      <c r="A688" s="259">
        <v>800</v>
      </c>
      <c r="B688" s="259" t="s">
        <v>943</v>
      </c>
      <c r="E688" s="259" t="s">
        <v>928</v>
      </c>
      <c r="G688" s="324">
        <v>504000</v>
      </c>
      <c r="H688" s="325">
        <v>0</v>
      </c>
      <c r="I688" s="324">
        <f t="shared" si="8"/>
        <v>504000</v>
      </c>
      <c r="K688"/>
      <c r="L688"/>
      <c r="M688"/>
      <c r="N688"/>
      <c r="O688"/>
      <c r="P688"/>
      <c r="Q688"/>
      <c r="R688"/>
      <c r="S688"/>
      <c r="T688"/>
      <c r="U688"/>
      <c r="V688"/>
      <c r="W688"/>
      <c r="X688"/>
      <c r="Y688"/>
      <c r="Z688"/>
      <c r="AA688"/>
      <c r="AB688"/>
      <c r="AC688"/>
      <c r="AD688"/>
      <c r="AE688"/>
      <c r="AF688"/>
      <c r="AG688"/>
      <c r="AH688"/>
      <c r="AI688"/>
      <c r="AJ688"/>
      <c r="AK688"/>
      <c r="AL688"/>
      <c r="AM688"/>
      <c r="AN688"/>
      <c r="AO688"/>
      <c r="AP688"/>
      <c r="AQ688"/>
      <c r="AR688"/>
      <c r="AS688"/>
      <c r="AT688"/>
      <c r="AU688"/>
      <c r="AV688"/>
      <c r="AW688"/>
      <c r="AX688"/>
    </row>
    <row r="689" spans="1:50" x14ac:dyDescent="0.25">
      <c r="A689" s="259">
        <v>801</v>
      </c>
      <c r="B689" s="259" t="s">
        <v>1156</v>
      </c>
      <c r="E689" s="259" t="s">
        <v>928</v>
      </c>
      <c r="G689" s="324">
        <v>505000</v>
      </c>
      <c r="H689" s="325">
        <v>0</v>
      </c>
      <c r="I689" s="324">
        <f t="shared" si="8"/>
        <v>505000</v>
      </c>
      <c r="K689"/>
      <c r="L689"/>
      <c r="M689"/>
      <c r="N689"/>
      <c r="O689"/>
      <c r="P689"/>
      <c r="Q689"/>
      <c r="R689"/>
      <c r="S689"/>
      <c r="T689"/>
      <c r="U689"/>
      <c r="V689"/>
      <c r="W689"/>
      <c r="X689"/>
      <c r="Y689"/>
      <c r="Z689"/>
      <c r="AA689"/>
      <c r="AB689"/>
      <c r="AC689"/>
      <c r="AD689"/>
      <c r="AE689"/>
      <c r="AF689"/>
      <c r="AG689"/>
      <c r="AH689"/>
      <c r="AI689"/>
      <c r="AJ689"/>
      <c r="AK689"/>
      <c r="AL689"/>
      <c r="AM689"/>
      <c r="AN689"/>
      <c r="AO689"/>
      <c r="AP689"/>
      <c r="AQ689"/>
      <c r="AR689"/>
      <c r="AS689"/>
      <c r="AT689"/>
      <c r="AU689"/>
      <c r="AV689"/>
      <c r="AW689"/>
      <c r="AX689"/>
    </row>
    <row r="690" spans="1:50" x14ac:dyDescent="0.25">
      <c r="A690" s="259">
        <v>802</v>
      </c>
      <c r="B690" s="259" t="s">
        <v>1173</v>
      </c>
      <c r="E690" s="259" t="s">
        <v>928</v>
      </c>
      <c r="G690" s="324">
        <v>505680</v>
      </c>
      <c r="H690" s="325">
        <v>0</v>
      </c>
      <c r="I690" s="324">
        <f t="shared" si="8"/>
        <v>505680</v>
      </c>
      <c r="K690"/>
      <c r="L690"/>
      <c r="M690"/>
      <c r="N690"/>
      <c r="O690"/>
      <c r="P690"/>
      <c r="Q690"/>
      <c r="R690"/>
      <c r="S690"/>
      <c r="T690"/>
      <c r="U690"/>
      <c r="V690"/>
      <c r="W690"/>
      <c r="X690"/>
      <c r="Y690"/>
      <c r="Z690"/>
      <c r="AA690"/>
      <c r="AB690"/>
      <c r="AC690"/>
      <c r="AD690"/>
      <c r="AE690"/>
      <c r="AF690"/>
      <c r="AG690"/>
      <c r="AH690"/>
      <c r="AI690"/>
      <c r="AJ690"/>
      <c r="AK690"/>
      <c r="AL690"/>
      <c r="AM690"/>
      <c r="AN690"/>
      <c r="AO690"/>
      <c r="AP690"/>
      <c r="AQ690"/>
      <c r="AR690"/>
      <c r="AS690"/>
      <c r="AT690"/>
      <c r="AU690"/>
      <c r="AV690"/>
      <c r="AW690"/>
      <c r="AX690"/>
    </row>
    <row r="691" spans="1:50" x14ac:dyDescent="0.25">
      <c r="A691" s="259">
        <v>803</v>
      </c>
      <c r="B691" s="259" t="s">
        <v>1173</v>
      </c>
      <c r="E691" s="259" t="s">
        <v>928</v>
      </c>
      <c r="G691" s="324">
        <v>509800</v>
      </c>
      <c r="H691" s="325">
        <v>0</v>
      </c>
      <c r="I691" s="324">
        <f t="shared" si="8"/>
        <v>509800</v>
      </c>
      <c r="K691"/>
      <c r="L691"/>
      <c r="M691"/>
      <c r="N691"/>
      <c r="O691"/>
      <c r="P691"/>
      <c r="Q691"/>
      <c r="R691"/>
      <c r="S691"/>
      <c r="T691"/>
      <c r="U691"/>
      <c r="V691"/>
      <c r="W691"/>
      <c r="X691"/>
      <c r="Y691"/>
      <c r="Z691"/>
      <c r="AA691"/>
      <c r="AB691"/>
      <c r="AC691"/>
      <c r="AD691"/>
      <c r="AE691"/>
      <c r="AF691"/>
      <c r="AG691"/>
      <c r="AH691"/>
      <c r="AI691"/>
      <c r="AJ691"/>
      <c r="AK691"/>
      <c r="AL691"/>
      <c r="AM691"/>
      <c r="AN691"/>
      <c r="AO691"/>
      <c r="AP691"/>
      <c r="AQ691"/>
      <c r="AR691"/>
      <c r="AS691"/>
      <c r="AT691"/>
      <c r="AU691"/>
      <c r="AV691"/>
      <c r="AW691"/>
      <c r="AX691"/>
    </row>
    <row r="692" spans="1:50" x14ac:dyDescent="0.25">
      <c r="A692" s="259">
        <v>804</v>
      </c>
      <c r="B692" s="259" t="s">
        <v>1180</v>
      </c>
      <c r="E692" s="259" t="s">
        <v>928</v>
      </c>
      <c r="G692" s="324">
        <v>515500</v>
      </c>
      <c r="H692" s="325">
        <v>0</v>
      </c>
      <c r="I692" s="324">
        <f t="shared" si="8"/>
        <v>515500</v>
      </c>
      <c r="K692"/>
      <c r="L692"/>
      <c r="M692"/>
      <c r="N692"/>
      <c r="O692"/>
      <c r="P692"/>
      <c r="Q692"/>
      <c r="R692"/>
      <c r="S692"/>
      <c r="T692"/>
      <c r="U692"/>
      <c r="V692"/>
      <c r="W692"/>
      <c r="X692"/>
      <c r="Y692"/>
      <c r="Z692"/>
      <c r="AA692"/>
      <c r="AB692"/>
      <c r="AC692"/>
      <c r="AD692"/>
      <c r="AE692"/>
      <c r="AF692"/>
      <c r="AG692"/>
      <c r="AH692"/>
      <c r="AI692"/>
      <c r="AJ692"/>
      <c r="AK692"/>
      <c r="AL692"/>
      <c r="AM692"/>
      <c r="AN692"/>
      <c r="AO692"/>
      <c r="AP692"/>
      <c r="AQ692"/>
      <c r="AR692"/>
      <c r="AS692"/>
      <c r="AT692"/>
      <c r="AU692"/>
      <c r="AV692"/>
      <c r="AW692"/>
      <c r="AX692"/>
    </row>
    <row r="693" spans="1:50" x14ac:dyDescent="0.25">
      <c r="A693" s="259">
        <v>805</v>
      </c>
      <c r="B693" s="259" t="s">
        <v>1227</v>
      </c>
      <c r="E693" s="259" t="s">
        <v>928</v>
      </c>
      <c r="G693" s="324">
        <v>524000</v>
      </c>
      <c r="H693" s="325">
        <v>0</v>
      </c>
      <c r="I693" s="324">
        <f t="shared" si="8"/>
        <v>524000</v>
      </c>
      <c r="K693"/>
      <c r="L693"/>
      <c r="M693"/>
      <c r="N693"/>
      <c r="O693"/>
      <c r="P693"/>
      <c r="Q693"/>
      <c r="R693"/>
      <c r="S693"/>
      <c r="T693"/>
      <c r="U693"/>
      <c r="V693"/>
      <c r="W693"/>
      <c r="X693"/>
      <c r="Y693"/>
      <c r="Z693"/>
      <c r="AA693"/>
      <c r="AB693"/>
      <c r="AC693"/>
      <c r="AD693"/>
      <c r="AE693"/>
      <c r="AF693"/>
      <c r="AG693"/>
      <c r="AH693"/>
      <c r="AI693"/>
      <c r="AJ693"/>
      <c r="AK693"/>
      <c r="AL693"/>
      <c r="AM693"/>
      <c r="AN693"/>
      <c r="AO693"/>
      <c r="AP693"/>
      <c r="AQ693"/>
      <c r="AR693"/>
      <c r="AS693"/>
      <c r="AT693"/>
      <c r="AU693"/>
      <c r="AV693"/>
      <c r="AW693"/>
      <c r="AX693"/>
    </row>
    <row r="694" spans="1:50" x14ac:dyDescent="0.25">
      <c r="A694" s="259">
        <v>806</v>
      </c>
      <c r="B694" s="259" t="s">
        <v>1201</v>
      </c>
      <c r="E694" s="259" t="s">
        <v>928</v>
      </c>
      <c r="G694" s="324">
        <v>526417</v>
      </c>
      <c r="H694" s="325">
        <v>0</v>
      </c>
      <c r="I694" s="324">
        <f t="shared" si="8"/>
        <v>526417</v>
      </c>
      <c r="K694"/>
      <c r="L694"/>
      <c r="M694"/>
      <c r="N694"/>
      <c r="O694"/>
      <c r="P694"/>
      <c r="Q694"/>
      <c r="R694"/>
      <c r="S694"/>
      <c r="T694"/>
      <c r="U694"/>
      <c r="V694"/>
      <c r="W694"/>
      <c r="X694"/>
      <c r="Y694"/>
      <c r="Z694"/>
      <c r="AA694"/>
      <c r="AB694"/>
      <c r="AC694"/>
      <c r="AD694"/>
      <c r="AE694"/>
      <c r="AF694"/>
      <c r="AG694"/>
      <c r="AH694"/>
      <c r="AI694"/>
      <c r="AJ694"/>
      <c r="AK694"/>
      <c r="AL694"/>
      <c r="AM694"/>
      <c r="AN694"/>
      <c r="AO694"/>
      <c r="AP694"/>
      <c r="AQ694"/>
      <c r="AR694"/>
      <c r="AS694"/>
      <c r="AT694"/>
      <c r="AU694"/>
      <c r="AV694"/>
      <c r="AW694"/>
      <c r="AX694"/>
    </row>
    <row r="695" spans="1:50" x14ac:dyDescent="0.25">
      <c r="A695" s="259">
        <v>807</v>
      </c>
      <c r="B695" s="259" t="s">
        <v>1183</v>
      </c>
      <c r="E695" s="259" t="s">
        <v>928</v>
      </c>
      <c r="G695" s="324">
        <v>532600</v>
      </c>
      <c r="H695" s="325">
        <v>0</v>
      </c>
      <c r="I695" s="324">
        <f t="shared" si="8"/>
        <v>532600</v>
      </c>
      <c r="K695"/>
      <c r="L695"/>
      <c r="M695"/>
      <c r="N695"/>
      <c r="O695"/>
      <c r="P695"/>
      <c r="Q695"/>
      <c r="R695"/>
      <c r="S695"/>
      <c r="T695"/>
      <c r="U695"/>
      <c r="V695"/>
      <c r="W695"/>
      <c r="X695"/>
      <c r="Y695"/>
      <c r="Z695"/>
      <c r="AA695"/>
      <c r="AB695"/>
      <c r="AC695"/>
      <c r="AD695"/>
      <c r="AE695"/>
      <c r="AF695"/>
      <c r="AG695"/>
      <c r="AH695"/>
      <c r="AI695"/>
      <c r="AJ695"/>
      <c r="AK695"/>
      <c r="AL695"/>
      <c r="AM695"/>
      <c r="AN695"/>
      <c r="AO695"/>
      <c r="AP695"/>
      <c r="AQ695"/>
      <c r="AR695"/>
      <c r="AS695"/>
      <c r="AT695"/>
      <c r="AU695"/>
      <c r="AV695"/>
      <c r="AW695"/>
      <c r="AX695"/>
    </row>
    <row r="696" spans="1:50" x14ac:dyDescent="0.25">
      <c r="A696" s="259">
        <v>808</v>
      </c>
      <c r="B696" s="259" t="s">
        <v>1234</v>
      </c>
      <c r="E696" s="259" t="s">
        <v>928</v>
      </c>
      <c r="G696" s="324">
        <v>537000</v>
      </c>
      <c r="H696" s="325">
        <v>0</v>
      </c>
      <c r="I696" s="324">
        <f t="shared" si="8"/>
        <v>537000</v>
      </c>
      <c r="K696"/>
      <c r="L696"/>
      <c r="M696"/>
      <c r="N696"/>
      <c r="O696"/>
      <c r="P696"/>
      <c r="Q696"/>
      <c r="R696"/>
      <c r="S696"/>
      <c r="T696"/>
      <c r="U696"/>
      <c r="V696"/>
      <c r="W696"/>
      <c r="X696"/>
      <c r="Y696"/>
      <c r="Z696"/>
      <c r="AA696"/>
      <c r="AB696"/>
      <c r="AC696"/>
      <c r="AD696"/>
      <c r="AE696"/>
      <c r="AF696"/>
      <c r="AG696"/>
      <c r="AH696"/>
      <c r="AI696"/>
      <c r="AJ696"/>
      <c r="AK696"/>
      <c r="AL696"/>
      <c r="AM696"/>
      <c r="AN696"/>
      <c r="AO696"/>
      <c r="AP696"/>
      <c r="AQ696"/>
      <c r="AR696"/>
      <c r="AS696"/>
      <c r="AT696"/>
      <c r="AU696"/>
      <c r="AV696"/>
      <c r="AW696"/>
      <c r="AX696"/>
    </row>
    <row r="697" spans="1:50" x14ac:dyDescent="0.25">
      <c r="A697" s="259">
        <v>809</v>
      </c>
      <c r="B697" s="259" t="s">
        <v>1156</v>
      </c>
      <c r="E697" s="259" t="s">
        <v>928</v>
      </c>
      <c r="G697" s="324">
        <v>539500</v>
      </c>
      <c r="H697" s="325">
        <v>0</v>
      </c>
      <c r="I697" s="324">
        <f t="shared" si="8"/>
        <v>539500</v>
      </c>
      <c r="K697"/>
      <c r="L697"/>
      <c r="M697"/>
      <c r="N697"/>
      <c r="O697"/>
      <c r="P697"/>
      <c r="Q697"/>
      <c r="R697"/>
      <c r="S697"/>
      <c r="T697"/>
      <c r="U697"/>
      <c r="V697"/>
      <c r="W697"/>
      <c r="X697"/>
      <c r="Y697"/>
      <c r="Z697"/>
      <c r="AA697"/>
      <c r="AB697"/>
      <c r="AC697"/>
      <c r="AD697"/>
      <c r="AE697"/>
      <c r="AF697"/>
      <c r="AG697"/>
      <c r="AH697"/>
      <c r="AI697"/>
      <c r="AJ697"/>
      <c r="AK697"/>
      <c r="AL697"/>
      <c r="AM697"/>
      <c r="AN697"/>
      <c r="AO697"/>
      <c r="AP697"/>
      <c r="AQ697"/>
      <c r="AR697"/>
      <c r="AS697"/>
      <c r="AT697"/>
      <c r="AU697"/>
      <c r="AV697"/>
      <c r="AW697"/>
      <c r="AX697"/>
    </row>
    <row r="698" spans="1:50" x14ac:dyDescent="0.25">
      <c r="A698" s="259">
        <v>810</v>
      </c>
      <c r="B698" s="259" t="s">
        <v>1217</v>
      </c>
      <c r="E698" s="259" t="s">
        <v>928</v>
      </c>
      <c r="G698" s="324">
        <v>539685</v>
      </c>
      <c r="H698" s="325">
        <v>0</v>
      </c>
      <c r="I698" s="324">
        <f t="shared" si="8"/>
        <v>539685</v>
      </c>
      <c r="K698"/>
      <c r="L698"/>
      <c r="M698"/>
      <c r="N698"/>
      <c r="O698"/>
      <c r="P698"/>
      <c r="Q698"/>
      <c r="R698"/>
      <c r="S698"/>
      <c r="T698"/>
      <c r="U698"/>
      <c r="V698"/>
      <c r="W698"/>
      <c r="X698"/>
      <c r="Y698"/>
      <c r="Z698"/>
      <c r="AA698"/>
      <c r="AB698"/>
      <c r="AC698"/>
      <c r="AD698"/>
      <c r="AE698"/>
      <c r="AF698"/>
      <c r="AG698"/>
      <c r="AH698"/>
      <c r="AI698"/>
      <c r="AJ698"/>
      <c r="AK698"/>
      <c r="AL698"/>
      <c r="AM698"/>
      <c r="AN698"/>
      <c r="AO698"/>
      <c r="AP698"/>
      <c r="AQ698"/>
      <c r="AR698"/>
      <c r="AS698"/>
      <c r="AT698"/>
      <c r="AU698"/>
      <c r="AV698"/>
      <c r="AW698"/>
      <c r="AX698"/>
    </row>
    <row r="699" spans="1:50" x14ac:dyDescent="0.25">
      <c r="A699" s="259">
        <v>811</v>
      </c>
      <c r="B699" s="259" t="s">
        <v>1194</v>
      </c>
      <c r="E699" s="259" t="s">
        <v>928</v>
      </c>
      <c r="G699" s="324">
        <v>540000</v>
      </c>
      <c r="H699" s="325">
        <v>0</v>
      </c>
      <c r="I699" s="324">
        <f t="shared" si="8"/>
        <v>540000</v>
      </c>
      <c r="K699"/>
      <c r="L699"/>
      <c r="M699"/>
      <c r="N699"/>
      <c r="O699"/>
      <c r="P699"/>
      <c r="Q699"/>
      <c r="R699"/>
      <c r="S699"/>
      <c r="T699"/>
      <c r="U699"/>
      <c r="V699"/>
      <c r="W699"/>
      <c r="X699"/>
      <c r="Y699"/>
      <c r="Z699"/>
      <c r="AA699"/>
      <c r="AB699"/>
      <c r="AC699"/>
      <c r="AD699"/>
      <c r="AE699"/>
      <c r="AF699"/>
      <c r="AG699"/>
      <c r="AH699"/>
      <c r="AI699"/>
      <c r="AJ699"/>
      <c r="AK699"/>
      <c r="AL699"/>
      <c r="AM699"/>
      <c r="AN699"/>
      <c r="AO699"/>
      <c r="AP699"/>
      <c r="AQ699"/>
      <c r="AR699"/>
      <c r="AS699"/>
      <c r="AT699"/>
      <c r="AU699"/>
      <c r="AV699"/>
      <c r="AW699"/>
      <c r="AX699"/>
    </row>
    <row r="700" spans="1:50" x14ac:dyDescent="0.25">
      <c r="A700" s="259">
        <v>812</v>
      </c>
      <c r="B700" s="259" t="s">
        <v>1182</v>
      </c>
      <c r="E700" s="259" t="s">
        <v>928</v>
      </c>
      <c r="G700" s="324">
        <v>540900</v>
      </c>
      <c r="H700" s="325">
        <v>0</v>
      </c>
      <c r="I700" s="324">
        <f t="shared" si="8"/>
        <v>540900</v>
      </c>
      <c r="K700"/>
      <c r="L700"/>
      <c r="M700"/>
      <c r="N700"/>
      <c r="O700"/>
      <c r="P700"/>
      <c r="Q700"/>
      <c r="R700"/>
      <c r="S700"/>
      <c r="T700"/>
      <c r="U700"/>
      <c r="V700"/>
      <c r="W700"/>
      <c r="X700"/>
      <c r="Y700"/>
      <c r="Z700"/>
      <c r="AA700"/>
      <c r="AB700"/>
      <c r="AC700"/>
      <c r="AD700"/>
      <c r="AE700"/>
      <c r="AF700"/>
      <c r="AG700"/>
      <c r="AH700"/>
      <c r="AI700"/>
      <c r="AJ700"/>
      <c r="AK700"/>
      <c r="AL700"/>
      <c r="AM700"/>
      <c r="AN700"/>
      <c r="AO700"/>
      <c r="AP700"/>
      <c r="AQ700"/>
      <c r="AR700"/>
      <c r="AS700"/>
      <c r="AT700"/>
      <c r="AU700"/>
      <c r="AV700"/>
      <c r="AW700"/>
      <c r="AX700"/>
    </row>
    <row r="701" spans="1:50" x14ac:dyDescent="0.25">
      <c r="A701" s="259">
        <v>813</v>
      </c>
      <c r="B701" s="259" t="s">
        <v>943</v>
      </c>
      <c r="E701" s="259" t="s">
        <v>928</v>
      </c>
      <c r="G701" s="324">
        <v>541050</v>
      </c>
      <c r="H701" s="325">
        <v>0</v>
      </c>
      <c r="I701" s="324">
        <f t="shared" si="8"/>
        <v>541050</v>
      </c>
      <c r="K701"/>
      <c r="L701"/>
      <c r="M701"/>
      <c r="N701"/>
      <c r="O701"/>
      <c r="P701"/>
      <c r="Q701"/>
      <c r="R701"/>
      <c r="S701"/>
      <c r="T701"/>
      <c r="U701"/>
      <c r="V701"/>
      <c r="W701"/>
      <c r="X701"/>
      <c r="Y701"/>
      <c r="Z701"/>
      <c r="AA701"/>
      <c r="AB701"/>
      <c r="AC701"/>
      <c r="AD701"/>
      <c r="AE701"/>
      <c r="AF701"/>
      <c r="AG701"/>
      <c r="AH701"/>
      <c r="AI701"/>
      <c r="AJ701"/>
      <c r="AK701"/>
      <c r="AL701"/>
      <c r="AM701"/>
      <c r="AN701"/>
      <c r="AO701"/>
      <c r="AP701"/>
      <c r="AQ701"/>
      <c r="AR701"/>
      <c r="AS701"/>
      <c r="AT701"/>
      <c r="AU701"/>
      <c r="AV701"/>
      <c r="AW701"/>
      <c r="AX701"/>
    </row>
    <row r="702" spans="1:50" x14ac:dyDescent="0.25">
      <c r="A702" s="259">
        <v>814</v>
      </c>
      <c r="B702" s="259" t="s">
        <v>1194</v>
      </c>
      <c r="E702" s="259" t="s">
        <v>928</v>
      </c>
      <c r="G702" s="324">
        <v>544000</v>
      </c>
      <c r="H702" s="325">
        <v>0</v>
      </c>
      <c r="I702" s="324">
        <f t="shared" si="8"/>
        <v>544000</v>
      </c>
      <c r="K702"/>
      <c r="L702"/>
      <c r="M702"/>
      <c r="N702"/>
      <c r="O702"/>
      <c r="P702"/>
      <c r="Q702"/>
      <c r="R702"/>
      <c r="S702"/>
      <c r="T702"/>
      <c r="U702"/>
      <c r="V702"/>
      <c r="W702"/>
      <c r="X702"/>
      <c r="Y702"/>
      <c r="Z702"/>
      <c r="AA702"/>
      <c r="AB702"/>
      <c r="AC702"/>
      <c r="AD702"/>
      <c r="AE702"/>
      <c r="AF702"/>
      <c r="AG702"/>
      <c r="AH702"/>
      <c r="AI702"/>
      <c r="AJ702"/>
      <c r="AK702"/>
      <c r="AL702"/>
      <c r="AM702"/>
      <c r="AN702"/>
      <c r="AO702"/>
      <c r="AP702"/>
      <c r="AQ702"/>
      <c r="AR702"/>
      <c r="AS702"/>
      <c r="AT702"/>
      <c r="AU702"/>
      <c r="AV702"/>
      <c r="AW702"/>
      <c r="AX702"/>
    </row>
    <row r="703" spans="1:50" x14ac:dyDescent="0.25">
      <c r="A703" s="259">
        <v>815</v>
      </c>
      <c r="B703" s="259" t="s">
        <v>1155</v>
      </c>
      <c r="E703" s="259" t="s">
        <v>928</v>
      </c>
      <c r="G703" s="324">
        <v>545000</v>
      </c>
      <c r="H703" s="325">
        <v>0</v>
      </c>
      <c r="I703" s="324">
        <f t="shared" si="8"/>
        <v>545000</v>
      </c>
      <c r="K703"/>
      <c r="L703"/>
      <c r="M703"/>
      <c r="N703"/>
      <c r="O703"/>
      <c r="P703"/>
      <c r="Q703"/>
      <c r="R703"/>
      <c r="S703"/>
      <c r="T703"/>
      <c r="U703"/>
      <c r="V703"/>
      <c r="W703"/>
      <c r="X703"/>
      <c r="Y703"/>
      <c r="Z703"/>
      <c r="AA703"/>
      <c r="AB703"/>
      <c r="AC703"/>
      <c r="AD703"/>
      <c r="AE703"/>
      <c r="AF703"/>
      <c r="AG703"/>
      <c r="AH703"/>
      <c r="AI703"/>
      <c r="AJ703"/>
      <c r="AK703"/>
      <c r="AL703"/>
      <c r="AM703"/>
      <c r="AN703"/>
      <c r="AO703"/>
      <c r="AP703"/>
      <c r="AQ703"/>
      <c r="AR703"/>
      <c r="AS703"/>
      <c r="AT703"/>
      <c r="AU703"/>
      <c r="AV703"/>
      <c r="AW703"/>
      <c r="AX703"/>
    </row>
    <row r="704" spans="1:50" x14ac:dyDescent="0.25">
      <c r="A704" s="259">
        <v>816</v>
      </c>
      <c r="B704" s="259" t="s">
        <v>1173</v>
      </c>
      <c r="E704" s="259" t="s">
        <v>928</v>
      </c>
      <c r="G704" s="324">
        <v>552700</v>
      </c>
      <c r="H704" s="325">
        <v>0</v>
      </c>
      <c r="I704" s="324">
        <f t="shared" si="8"/>
        <v>552700</v>
      </c>
      <c r="K704"/>
      <c r="L704"/>
      <c r="M704"/>
      <c r="N704"/>
      <c r="O704"/>
      <c r="P704"/>
      <c r="Q704"/>
      <c r="R704"/>
      <c r="S704"/>
      <c r="T704"/>
      <c r="U704"/>
      <c r="V704"/>
      <c r="W704"/>
      <c r="X704"/>
      <c r="Y704"/>
      <c r="Z704"/>
      <c r="AA704"/>
      <c r="AB704"/>
      <c r="AC704"/>
      <c r="AD704"/>
      <c r="AE704"/>
      <c r="AF704"/>
      <c r="AG704"/>
      <c r="AH704"/>
      <c r="AI704"/>
      <c r="AJ704"/>
      <c r="AK704"/>
      <c r="AL704"/>
      <c r="AM704"/>
      <c r="AN704"/>
      <c r="AO704"/>
      <c r="AP704"/>
      <c r="AQ704"/>
      <c r="AR704"/>
      <c r="AS704"/>
      <c r="AT704"/>
      <c r="AU704"/>
      <c r="AV704"/>
      <c r="AW704"/>
      <c r="AX704"/>
    </row>
    <row r="705" spans="1:50" x14ac:dyDescent="0.25">
      <c r="A705" s="259">
        <v>817</v>
      </c>
      <c r="B705" s="259" t="s">
        <v>1234</v>
      </c>
      <c r="E705" s="259" t="s">
        <v>928</v>
      </c>
      <c r="G705" s="324">
        <v>554450</v>
      </c>
      <c r="H705" s="325">
        <v>0</v>
      </c>
      <c r="I705" s="324">
        <f t="shared" si="8"/>
        <v>554450</v>
      </c>
      <c r="K705"/>
      <c r="L705"/>
      <c r="M705"/>
      <c r="N705"/>
      <c r="O705"/>
      <c r="P705"/>
      <c r="Q705"/>
      <c r="R705"/>
      <c r="S705"/>
      <c r="T705"/>
      <c r="U705"/>
      <c r="V705"/>
      <c r="W705"/>
      <c r="X705"/>
      <c r="Y705"/>
      <c r="Z705"/>
      <c r="AA705"/>
      <c r="AB705"/>
      <c r="AC705"/>
      <c r="AD705"/>
      <c r="AE705"/>
      <c r="AF705"/>
      <c r="AG705"/>
      <c r="AH705"/>
      <c r="AI705"/>
      <c r="AJ705"/>
      <c r="AK705"/>
      <c r="AL705"/>
      <c r="AM705"/>
      <c r="AN705"/>
      <c r="AO705"/>
      <c r="AP705"/>
      <c r="AQ705"/>
      <c r="AR705"/>
      <c r="AS705"/>
      <c r="AT705"/>
      <c r="AU705"/>
      <c r="AV705"/>
      <c r="AW705"/>
      <c r="AX705"/>
    </row>
    <row r="706" spans="1:50" x14ac:dyDescent="0.25">
      <c r="A706" s="259">
        <v>818</v>
      </c>
      <c r="B706" s="259" t="s">
        <v>1201</v>
      </c>
      <c r="E706" s="259" t="s">
        <v>928</v>
      </c>
      <c r="G706" s="324">
        <v>559726</v>
      </c>
      <c r="H706" s="325">
        <v>0</v>
      </c>
      <c r="I706" s="324">
        <f t="shared" si="8"/>
        <v>559726</v>
      </c>
      <c r="K706"/>
      <c r="L706"/>
      <c r="M706"/>
      <c r="N706"/>
      <c r="O706"/>
      <c r="P706"/>
      <c r="Q706"/>
      <c r="R706"/>
      <c r="S706"/>
      <c r="T706"/>
      <c r="U706"/>
      <c r="V706"/>
      <c r="W706"/>
      <c r="X706"/>
      <c r="Y706"/>
      <c r="Z706"/>
      <c r="AA706"/>
      <c r="AB706"/>
      <c r="AC706"/>
      <c r="AD706"/>
      <c r="AE706"/>
      <c r="AF706"/>
      <c r="AG706"/>
      <c r="AH706"/>
      <c r="AI706"/>
      <c r="AJ706"/>
      <c r="AK706"/>
      <c r="AL706"/>
      <c r="AM706"/>
      <c r="AN706"/>
      <c r="AO706"/>
      <c r="AP706"/>
      <c r="AQ706"/>
      <c r="AR706"/>
      <c r="AS706"/>
      <c r="AT706"/>
      <c r="AU706"/>
      <c r="AV706"/>
      <c r="AW706"/>
      <c r="AX706"/>
    </row>
    <row r="707" spans="1:50" x14ac:dyDescent="0.25">
      <c r="A707" s="259">
        <v>819</v>
      </c>
      <c r="B707" s="259" t="s">
        <v>1141</v>
      </c>
      <c r="E707" s="259" t="s">
        <v>928</v>
      </c>
      <c r="G707" s="324">
        <v>577800</v>
      </c>
      <c r="H707" s="325">
        <v>0</v>
      </c>
      <c r="I707" s="324">
        <f t="shared" si="8"/>
        <v>577800</v>
      </c>
      <c r="K707"/>
      <c r="L707"/>
      <c r="M707"/>
      <c r="N707"/>
      <c r="O707"/>
      <c r="P707"/>
      <c r="Q707"/>
      <c r="R707"/>
      <c r="S707"/>
      <c r="T707"/>
      <c r="U707"/>
      <c r="V707"/>
      <c r="W707"/>
      <c r="X707"/>
      <c r="Y707"/>
      <c r="Z707"/>
      <c r="AA707"/>
      <c r="AB707"/>
      <c r="AC707"/>
      <c r="AD707"/>
      <c r="AE707"/>
      <c r="AF707"/>
      <c r="AG707"/>
      <c r="AH707"/>
      <c r="AI707"/>
      <c r="AJ707"/>
      <c r="AK707"/>
      <c r="AL707"/>
      <c r="AM707"/>
      <c r="AN707"/>
      <c r="AO707"/>
      <c r="AP707"/>
      <c r="AQ707"/>
      <c r="AR707"/>
      <c r="AS707"/>
      <c r="AT707"/>
      <c r="AU707"/>
      <c r="AV707"/>
      <c r="AW707"/>
      <c r="AX707"/>
    </row>
    <row r="708" spans="1:50" x14ac:dyDescent="0.25">
      <c r="A708" s="259">
        <v>820</v>
      </c>
      <c r="B708" s="259" t="s">
        <v>1188</v>
      </c>
      <c r="E708" s="259" t="s">
        <v>928</v>
      </c>
      <c r="G708" s="324">
        <v>587124</v>
      </c>
      <c r="H708" s="325">
        <v>0</v>
      </c>
      <c r="I708" s="324">
        <f t="shared" si="8"/>
        <v>587124</v>
      </c>
      <c r="K708"/>
      <c r="L708"/>
      <c r="M708"/>
      <c r="N708"/>
      <c r="O708"/>
      <c r="P708"/>
      <c r="Q708"/>
      <c r="R708"/>
      <c r="S708"/>
      <c r="T708"/>
      <c r="U708"/>
      <c r="V708"/>
      <c r="W708"/>
      <c r="X708"/>
      <c r="Y708"/>
      <c r="Z708"/>
      <c r="AA708"/>
      <c r="AB708"/>
      <c r="AC708"/>
      <c r="AD708"/>
      <c r="AE708"/>
      <c r="AF708"/>
      <c r="AG708"/>
      <c r="AH708"/>
      <c r="AI708"/>
      <c r="AJ708"/>
      <c r="AK708"/>
      <c r="AL708"/>
      <c r="AM708"/>
      <c r="AN708"/>
      <c r="AO708"/>
      <c r="AP708"/>
      <c r="AQ708"/>
      <c r="AR708"/>
      <c r="AS708"/>
      <c r="AT708"/>
      <c r="AU708"/>
      <c r="AV708"/>
      <c r="AW708"/>
      <c r="AX708"/>
    </row>
    <row r="709" spans="1:50" x14ac:dyDescent="0.25">
      <c r="A709" s="259">
        <v>821</v>
      </c>
      <c r="B709" s="259" t="s">
        <v>1224</v>
      </c>
      <c r="E709" s="259" t="s">
        <v>928</v>
      </c>
      <c r="G709" s="324">
        <v>587200</v>
      </c>
      <c r="H709" s="325">
        <v>0</v>
      </c>
      <c r="I709" s="324">
        <f t="shared" si="8"/>
        <v>587200</v>
      </c>
      <c r="K709"/>
      <c r="L709"/>
      <c r="M709"/>
      <c r="N709"/>
      <c r="O709"/>
      <c r="P709"/>
      <c r="Q709"/>
      <c r="R709"/>
      <c r="S709"/>
      <c r="T709"/>
      <c r="U709"/>
      <c r="V709"/>
      <c r="W709"/>
      <c r="X709"/>
      <c r="Y709"/>
      <c r="Z709"/>
      <c r="AA709"/>
      <c r="AB709"/>
      <c r="AC709"/>
      <c r="AD709"/>
      <c r="AE709"/>
      <c r="AF709"/>
      <c r="AG709"/>
      <c r="AH709"/>
      <c r="AI709"/>
      <c r="AJ709"/>
      <c r="AK709"/>
      <c r="AL709"/>
      <c r="AM709"/>
      <c r="AN709"/>
      <c r="AO709"/>
      <c r="AP709"/>
      <c r="AQ709"/>
      <c r="AR709"/>
      <c r="AS709"/>
      <c r="AT709"/>
      <c r="AU709"/>
      <c r="AV709"/>
      <c r="AW709"/>
      <c r="AX709"/>
    </row>
    <row r="710" spans="1:50" x14ac:dyDescent="0.25">
      <c r="A710" s="259">
        <v>822</v>
      </c>
      <c r="B710" s="259" t="s">
        <v>1173</v>
      </c>
      <c r="E710" s="259" t="s">
        <v>928</v>
      </c>
      <c r="G710" s="324">
        <v>589300</v>
      </c>
      <c r="H710" s="325">
        <v>0</v>
      </c>
      <c r="I710" s="324">
        <f t="shared" si="8"/>
        <v>589300</v>
      </c>
      <c r="K710"/>
      <c r="L710"/>
      <c r="M710"/>
      <c r="N710"/>
      <c r="O710"/>
      <c r="P710"/>
      <c r="Q710"/>
      <c r="R710"/>
      <c r="S710"/>
      <c r="T710"/>
      <c r="U710"/>
      <c r="V710"/>
      <c r="W710"/>
      <c r="X710"/>
      <c r="Y710"/>
      <c r="Z710"/>
      <c r="AA710"/>
      <c r="AB710"/>
      <c r="AC710"/>
      <c r="AD710"/>
      <c r="AE710"/>
      <c r="AF710"/>
      <c r="AG710"/>
      <c r="AH710"/>
      <c r="AI710"/>
      <c r="AJ710"/>
      <c r="AK710"/>
      <c r="AL710"/>
      <c r="AM710"/>
      <c r="AN710"/>
      <c r="AO710"/>
      <c r="AP710"/>
      <c r="AQ710"/>
      <c r="AR710"/>
      <c r="AS710"/>
      <c r="AT710"/>
      <c r="AU710"/>
      <c r="AV710"/>
      <c r="AW710"/>
      <c r="AX710"/>
    </row>
    <row r="711" spans="1:50" x14ac:dyDescent="0.25">
      <c r="A711" s="259">
        <v>823</v>
      </c>
      <c r="B711" s="259" t="s">
        <v>1156</v>
      </c>
      <c r="E711" s="259" t="s">
        <v>928</v>
      </c>
      <c r="G711" s="324">
        <v>599000</v>
      </c>
      <c r="H711" s="325">
        <v>0</v>
      </c>
      <c r="I711" s="324">
        <f t="shared" si="8"/>
        <v>599000</v>
      </c>
      <c r="K711"/>
      <c r="L711"/>
      <c r="M711"/>
      <c r="N711"/>
      <c r="O711"/>
      <c r="P711"/>
      <c r="Q711"/>
      <c r="R711"/>
      <c r="S711"/>
      <c r="T711"/>
      <c r="U711"/>
      <c r="V711"/>
      <c r="W711"/>
      <c r="X711"/>
      <c r="Y711"/>
      <c r="Z711"/>
      <c r="AA711"/>
      <c r="AB711"/>
      <c r="AC711"/>
      <c r="AD711"/>
      <c r="AE711"/>
      <c r="AF711"/>
      <c r="AG711"/>
      <c r="AH711"/>
      <c r="AI711"/>
      <c r="AJ711"/>
      <c r="AK711"/>
      <c r="AL711"/>
      <c r="AM711"/>
      <c r="AN711"/>
      <c r="AO711"/>
      <c r="AP711"/>
      <c r="AQ711"/>
      <c r="AR711"/>
      <c r="AS711"/>
      <c r="AT711"/>
      <c r="AU711"/>
      <c r="AV711"/>
      <c r="AW711"/>
      <c r="AX711"/>
    </row>
    <row r="712" spans="1:50" x14ac:dyDescent="0.25">
      <c r="A712" s="259">
        <v>824</v>
      </c>
      <c r="B712" s="259" t="s">
        <v>1209</v>
      </c>
      <c r="E712" s="259" t="s">
        <v>928</v>
      </c>
      <c r="G712" s="324">
        <v>600000</v>
      </c>
      <c r="H712" s="325">
        <v>0</v>
      </c>
      <c r="I712" s="324">
        <f t="shared" si="8"/>
        <v>600000</v>
      </c>
      <c r="K712"/>
      <c r="L712"/>
      <c r="M712"/>
      <c r="N712"/>
      <c r="O712"/>
      <c r="P712"/>
      <c r="Q712"/>
      <c r="R712"/>
      <c r="S712"/>
      <c r="T712"/>
      <c r="U712"/>
      <c r="V712"/>
      <c r="W712"/>
      <c r="X712"/>
      <c r="Y712"/>
      <c r="Z712"/>
      <c r="AA712"/>
      <c r="AB712"/>
      <c r="AC712"/>
      <c r="AD712"/>
      <c r="AE712"/>
      <c r="AF712"/>
      <c r="AG712"/>
      <c r="AH712"/>
      <c r="AI712"/>
      <c r="AJ712"/>
      <c r="AK712"/>
      <c r="AL712"/>
      <c r="AM712"/>
      <c r="AN712"/>
      <c r="AO712"/>
      <c r="AP712"/>
      <c r="AQ712"/>
      <c r="AR712"/>
      <c r="AS712"/>
      <c r="AT712"/>
      <c r="AU712"/>
      <c r="AV712"/>
      <c r="AW712"/>
      <c r="AX712"/>
    </row>
    <row r="713" spans="1:50" x14ac:dyDescent="0.25">
      <c r="A713" s="259">
        <v>825</v>
      </c>
      <c r="B713" s="259" t="s">
        <v>1156</v>
      </c>
      <c r="E713" s="259" t="s">
        <v>928</v>
      </c>
      <c r="G713" s="324">
        <v>600000</v>
      </c>
      <c r="H713" s="325">
        <v>0</v>
      </c>
      <c r="I713" s="324">
        <f t="shared" si="8"/>
        <v>600000</v>
      </c>
      <c r="K713"/>
      <c r="L713"/>
      <c r="M713"/>
      <c r="N713"/>
      <c r="O713"/>
      <c r="P713"/>
      <c r="Q713"/>
      <c r="R713"/>
      <c r="S713"/>
      <c r="T713"/>
      <c r="U713"/>
      <c r="V713"/>
      <c r="W713"/>
      <c r="X713"/>
      <c r="Y713"/>
      <c r="Z713"/>
      <c r="AA713"/>
      <c r="AB713"/>
      <c r="AC713"/>
      <c r="AD713"/>
      <c r="AE713"/>
      <c r="AF713"/>
      <c r="AG713"/>
      <c r="AH713"/>
      <c r="AI713"/>
      <c r="AJ713"/>
      <c r="AK713"/>
      <c r="AL713"/>
      <c r="AM713"/>
      <c r="AN713"/>
      <c r="AO713"/>
      <c r="AP713"/>
      <c r="AQ713"/>
      <c r="AR713"/>
      <c r="AS713"/>
      <c r="AT713"/>
      <c r="AU713"/>
      <c r="AV713"/>
      <c r="AW713"/>
      <c r="AX713"/>
    </row>
    <row r="714" spans="1:50" x14ac:dyDescent="0.25">
      <c r="A714" s="259">
        <v>826</v>
      </c>
      <c r="B714" s="259" t="s">
        <v>1230</v>
      </c>
      <c r="E714" s="259" t="s">
        <v>928</v>
      </c>
      <c r="G714" s="324">
        <v>600000</v>
      </c>
      <c r="H714" s="325">
        <v>0</v>
      </c>
      <c r="I714" s="324">
        <f t="shared" si="8"/>
        <v>600000</v>
      </c>
      <c r="K714"/>
      <c r="L714"/>
      <c r="M714"/>
      <c r="N714"/>
      <c r="O714"/>
      <c r="P714"/>
      <c r="Q714"/>
      <c r="R714"/>
      <c r="S714"/>
      <c r="T714"/>
      <c r="U714"/>
      <c r="V714"/>
      <c r="W714"/>
      <c r="X714"/>
      <c r="Y714"/>
      <c r="Z714"/>
      <c r="AA714"/>
      <c r="AB714"/>
      <c r="AC714"/>
      <c r="AD714"/>
      <c r="AE714"/>
      <c r="AF714"/>
      <c r="AG714"/>
      <c r="AH714"/>
      <c r="AI714"/>
      <c r="AJ714"/>
      <c r="AK714"/>
      <c r="AL714"/>
      <c r="AM714"/>
      <c r="AN714"/>
      <c r="AO714"/>
      <c r="AP714"/>
      <c r="AQ714"/>
      <c r="AR714"/>
      <c r="AS714"/>
      <c r="AT714"/>
      <c r="AU714"/>
      <c r="AV714"/>
      <c r="AW714"/>
      <c r="AX714"/>
    </row>
    <row r="715" spans="1:50" x14ac:dyDescent="0.25">
      <c r="A715" s="259">
        <v>827</v>
      </c>
      <c r="B715" s="259" t="s">
        <v>1230</v>
      </c>
      <c r="E715" s="259" t="s">
        <v>928</v>
      </c>
      <c r="G715" s="324">
        <v>600000</v>
      </c>
      <c r="H715" s="325">
        <v>0</v>
      </c>
      <c r="I715" s="324">
        <f t="shared" si="8"/>
        <v>600000</v>
      </c>
      <c r="K715"/>
      <c r="L715"/>
      <c r="M715"/>
      <c r="N715"/>
      <c r="O715"/>
      <c r="P715"/>
      <c r="Q715"/>
      <c r="R715"/>
      <c r="S715"/>
      <c r="T715"/>
      <c r="U715"/>
      <c r="V715"/>
      <c r="W715"/>
      <c r="X715"/>
      <c r="Y715"/>
      <c r="Z715"/>
      <c r="AA715"/>
      <c r="AB715"/>
      <c r="AC715"/>
      <c r="AD715"/>
      <c r="AE715"/>
      <c r="AF715"/>
      <c r="AG715"/>
      <c r="AH715"/>
      <c r="AI715"/>
      <c r="AJ715"/>
      <c r="AK715"/>
      <c r="AL715"/>
      <c r="AM715"/>
      <c r="AN715"/>
      <c r="AO715"/>
      <c r="AP715"/>
      <c r="AQ715"/>
      <c r="AR715"/>
      <c r="AS715"/>
      <c r="AT715"/>
      <c r="AU715"/>
      <c r="AV715"/>
      <c r="AW715"/>
      <c r="AX715"/>
    </row>
    <row r="716" spans="1:50" x14ac:dyDescent="0.25">
      <c r="A716" s="259">
        <v>828</v>
      </c>
      <c r="B716" s="259" t="s">
        <v>1156</v>
      </c>
      <c r="E716" s="259" t="s">
        <v>928</v>
      </c>
      <c r="G716" s="324">
        <v>610000</v>
      </c>
      <c r="H716" s="325">
        <v>0</v>
      </c>
      <c r="I716" s="324">
        <f t="shared" si="8"/>
        <v>610000</v>
      </c>
      <c r="K716"/>
      <c r="L716"/>
      <c r="M716"/>
      <c r="N716"/>
      <c r="O716"/>
      <c r="P716"/>
      <c r="Q716"/>
      <c r="R716"/>
      <c r="S716"/>
      <c r="T716"/>
      <c r="U716"/>
      <c r="V716"/>
      <c r="W716"/>
      <c r="X716"/>
      <c r="Y716"/>
      <c r="Z716"/>
      <c r="AA716"/>
      <c r="AB716"/>
      <c r="AC716"/>
      <c r="AD716"/>
      <c r="AE716"/>
      <c r="AF716"/>
      <c r="AG716"/>
      <c r="AH716"/>
      <c r="AI716"/>
      <c r="AJ716"/>
      <c r="AK716"/>
      <c r="AL716"/>
      <c r="AM716"/>
      <c r="AN716"/>
      <c r="AO716"/>
      <c r="AP716"/>
      <c r="AQ716"/>
      <c r="AR716"/>
      <c r="AS716"/>
      <c r="AT716"/>
      <c r="AU716"/>
      <c r="AV716"/>
      <c r="AW716"/>
      <c r="AX716"/>
    </row>
    <row r="717" spans="1:50" x14ac:dyDescent="0.25">
      <c r="A717" s="259">
        <v>829</v>
      </c>
      <c r="B717" s="259" t="s">
        <v>1156</v>
      </c>
      <c r="E717" s="259" t="s">
        <v>928</v>
      </c>
      <c r="G717" s="324">
        <v>611750</v>
      </c>
      <c r="H717" s="325">
        <v>0</v>
      </c>
      <c r="I717" s="324">
        <f t="shared" si="8"/>
        <v>611750</v>
      </c>
      <c r="K717"/>
      <c r="L717"/>
      <c r="M717"/>
      <c r="N717"/>
      <c r="O717"/>
      <c r="P717"/>
      <c r="Q717"/>
      <c r="R717"/>
      <c r="S717"/>
      <c r="T717"/>
      <c r="U717"/>
      <c r="V717"/>
      <c r="W717"/>
      <c r="X717"/>
      <c r="Y717"/>
      <c r="Z717"/>
      <c r="AA717"/>
      <c r="AB717"/>
      <c r="AC717"/>
      <c r="AD717"/>
      <c r="AE717"/>
      <c r="AF717"/>
      <c r="AG717"/>
      <c r="AH717"/>
      <c r="AI717"/>
      <c r="AJ717"/>
      <c r="AK717"/>
      <c r="AL717"/>
      <c r="AM717"/>
      <c r="AN717"/>
      <c r="AO717"/>
      <c r="AP717"/>
      <c r="AQ717"/>
      <c r="AR717"/>
      <c r="AS717"/>
      <c r="AT717"/>
      <c r="AU717"/>
      <c r="AV717"/>
      <c r="AW717"/>
      <c r="AX717"/>
    </row>
    <row r="718" spans="1:50" x14ac:dyDescent="0.25">
      <c r="A718" s="259">
        <v>830</v>
      </c>
      <c r="B718" s="259" t="s">
        <v>1200</v>
      </c>
      <c r="E718" s="259" t="s">
        <v>928</v>
      </c>
      <c r="G718" s="324">
        <v>613500</v>
      </c>
      <c r="H718" s="325">
        <v>0</v>
      </c>
      <c r="I718" s="324">
        <f t="shared" si="8"/>
        <v>613500</v>
      </c>
      <c r="K718"/>
      <c r="L718"/>
      <c r="M718"/>
      <c r="N718"/>
      <c r="O718"/>
      <c r="P718"/>
      <c r="Q718"/>
      <c r="R718"/>
      <c r="S718"/>
      <c r="T718"/>
      <c r="U718"/>
      <c r="V718"/>
      <c r="W718"/>
      <c r="X718"/>
      <c r="Y718"/>
      <c r="Z718"/>
      <c r="AA718"/>
      <c r="AB718"/>
      <c r="AC718"/>
      <c r="AD718"/>
      <c r="AE718"/>
      <c r="AF718"/>
      <c r="AG718"/>
      <c r="AH718"/>
      <c r="AI718"/>
      <c r="AJ718"/>
      <c r="AK718"/>
      <c r="AL718"/>
      <c r="AM718"/>
      <c r="AN718"/>
      <c r="AO718"/>
      <c r="AP718"/>
      <c r="AQ718"/>
      <c r="AR718"/>
      <c r="AS718"/>
      <c r="AT718"/>
      <c r="AU718"/>
      <c r="AV718"/>
      <c r="AW718"/>
      <c r="AX718"/>
    </row>
    <row r="719" spans="1:50" x14ac:dyDescent="0.25">
      <c r="A719" s="259">
        <v>831</v>
      </c>
      <c r="B719" s="259" t="s">
        <v>1180</v>
      </c>
      <c r="E719" s="259" t="s">
        <v>928</v>
      </c>
      <c r="G719" s="324">
        <v>617500</v>
      </c>
      <c r="H719" s="325">
        <v>0</v>
      </c>
      <c r="I719" s="324">
        <f t="shared" si="8"/>
        <v>617500</v>
      </c>
      <c r="K719"/>
      <c r="L719"/>
      <c r="M719"/>
      <c r="N719"/>
      <c r="O719"/>
      <c r="P719"/>
      <c r="Q719"/>
      <c r="R719"/>
      <c r="S719"/>
      <c r="T719"/>
      <c r="U719"/>
      <c r="V719"/>
      <c r="W719"/>
      <c r="X719"/>
      <c r="Y719"/>
      <c r="Z719"/>
      <c r="AA719"/>
      <c r="AB719"/>
      <c r="AC719"/>
      <c r="AD719"/>
      <c r="AE719"/>
      <c r="AF719"/>
      <c r="AG719"/>
      <c r="AH719"/>
      <c r="AI719"/>
      <c r="AJ719"/>
      <c r="AK719"/>
      <c r="AL719"/>
      <c r="AM719"/>
      <c r="AN719"/>
      <c r="AO719"/>
      <c r="AP719"/>
      <c r="AQ719"/>
      <c r="AR719"/>
      <c r="AS719"/>
      <c r="AT719"/>
      <c r="AU719"/>
      <c r="AV719"/>
      <c r="AW719"/>
      <c r="AX719"/>
    </row>
    <row r="720" spans="1:50" x14ac:dyDescent="0.25">
      <c r="A720" s="259">
        <v>832</v>
      </c>
      <c r="B720" s="259" t="s">
        <v>1236</v>
      </c>
      <c r="E720" s="259" t="s">
        <v>928</v>
      </c>
      <c r="G720" s="324">
        <v>618770</v>
      </c>
      <c r="H720" s="325">
        <v>0</v>
      </c>
      <c r="I720" s="324">
        <f t="shared" si="8"/>
        <v>618770</v>
      </c>
      <c r="K720"/>
      <c r="L720"/>
      <c r="M720"/>
      <c r="N720"/>
      <c r="O720"/>
      <c r="P720"/>
      <c r="Q720"/>
      <c r="R720"/>
      <c r="S720"/>
      <c r="T720"/>
      <c r="U720"/>
      <c r="V720"/>
      <c r="W720"/>
      <c r="X720"/>
      <c r="Y720"/>
      <c r="Z720"/>
      <c r="AA720"/>
      <c r="AB720"/>
      <c r="AC720"/>
      <c r="AD720"/>
      <c r="AE720"/>
      <c r="AF720"/>
      <c r="AG720"/>
      <c r="AH720"/>
      <c r="AI720"/>
      <c r="AJ720"/>
      <c r="AK720"/>
      <c r="AL720"/>
      <c r="AM720"/>
      <c r="AN720"/>
      <c r="AO720"/>
      <c r="AP720"/>
      <c r="AQ720"/>
      <c r="AR720"/>
      <c r="AS720"/>
      <c r="AT720"/>
      <c r="AU720"/>
      <c r="AV720"/>
      <c r="AW720"/>
      <c r="AX720"/>
    </row>
    <row r="721" spans="1:50" x14ac:dyDescent="0.25">
      <c r="A721" s="259">
        <v>833</v>
      </c>
      <c r="B721" s="259" t="s">
        <v>1180</v>
      </c>
      <c r="E721" s="259" t="s">
        <v>928</v>
      </c>
      <c r="G721" s="324">
        <v>619750</v>
      </c>
      <c r="H721" s="325">
        <v>0</v>
      </c>
      <c r="I721" s="324">
        <f t="shared" si="8"/>
        <v>619750</v>
      </c>
      <c r="K721"/>
      <c r="L721"/>
      <c r="M721"/>
      <c r="N721"/>
      <c r="O721"/>
      <c r="P721"/>
      <c r="Q721"/>
      <c r="R721"/>
      <c r="S721"/>
      <c r="T721"/>
      <c r="U721"/>
      <c r="V721"/>
      <c r="W721"/>
      <c r="X721"/>
      <c r="Y721"/>
      <c r="Z721"/>
      <c r="AA721"/>
      <c r="AB721"/>
      <c r="AC721"/>
      <c r="AD721"/>
      <c r="AE721"/>
      <c r="AF721"/>
      <c r="AG721"/>
      <c r="AH721"/>
      <c r="AI721"/>
      <c r="AJ721"/>
      <c r="AK721"/>
      <c r="AL721"/>
      <c r="AM721"/>
      <c r="AN721"/>
      <c r="AO721"/>
      <c r="AP721"/>
      <c r="AQ721"/>
      <c r="AR721"/>
      <c r="AS721"/>
      <c r="AT721"/>
      <c r="AU721"/>
      <c r="AV721"/>
      <c r="AW721"/>
      <c r="AX721"/>
    </row>
    <row r="722" spans="1:50" x14ac:dyDescent="0.25">
      <c r="A722" s="259">
        <v>834</v>
      </c>
      <c r="B722" s="259" t="s">
        <v>1188</v>
      </c>
      <c r="E722" s="259" t="s">
        <v>928</v>
      </c>
      <c r="G722" s="324">
        <v>626260</v>
      </c>
      <c r="H722" s="325">
        <v>0</v>
      </c>
      <c r="I722" s="324">
        <f t="shared" si="8"/>
        <v>626260</v>
      </c>
      <c r="K722"/>
      <c r="L722"/>
      <c r="M722"/>
      <c r="N722"/>
      <c r="O722"/>
      <c r="P722"/>
      <c r="Q722"/>
      <c r="R722"/>
      <c r="S722"/>
      <c r="T722"/>
      <c r="U722"/>
      <c r="V722"/>
      <c r="W722"/>
      <c r="X722"/>
      <c r="Y722"/>
      <c r="Z722"/>
      <c r="AA722"/>
      <c r="AB722"/>
      <c r="AC722"/>
      <c r="AD722"/>
      <c r="AE722"/>
      <c r="AF722"/>
      <c r="AG722"/>
      <c r="AH722"/>
      <c r="AI722"/>
      <c r="AJ722"/>
      <c r="AK722"/>
      <c r="AL722"/>
      <c r="AM722"/>
      <c r="AN722"/>
      <c r="AO722"/>
      <c r="AP722"/>
      <c r="AQ722"/>
      <c r="AR722"/>
      <c r="AS722"/>
      <c r="AT722"/>
      <c r="AU722"/>
      <c r="AV722"/>
      <c r="AW722"/>
      <c r="AX722"/>
    </row>
    <row r="723" spans="1:50" x14ac:dyDescent="0.25">
      <c r="A723" s="259">
        <v>835</v>
      </c>
      <c r="B723" s="259" t="s">
        <v>1198</v>
      </c>
      <c r="E723" s="259" t="s">
        <v>928</v>
      </c>
      <c r="G723" s="324">
        <v>630000</v>
      </c>
      <c r="H723" s="325">
        <v>0</v>
      </c>
      <c r="I723" s="324">
        <f t="shared" si="8"/>
        <v>630000</v>
      </c>
      <c r="K723"/>
      <c r="L723"/>
      <c r="M723"/>
      <c r="N723"/>
      <c r="O723"/>
      <c r="P723"/>
      <c r="Q723"/>
      <c r="R723"/>
      <c r="S723"/>
      <c r="T723"/>
      <c r="U723"/>
      <c r="V723"/>
      <c r="W723"/>
      <c r="X723"/>
      <c r="Y723"/>
      <c r="Z723"/>
      <c r="AA723"/>
      <c r="AB723"/>
      <c r="AC723"/>
      <c r="AD723"/>
      <c r="AE723"/>
      <c r="AF723"/>
      <c r="AG723"/>
      <c r="AH723"/>
      <c r="AI723"/>
      <c r="AJ723"/>
      <c r="AK723"/>
      <c r="AL723"/>
      <c r="AM723"/>
      <c r="AN723"/>
      <c r="AO723"/>
      <c r="AP723"/>
      <c r="AQ723"/>
      <c r="AR723"/>
      <c r="AS723"/>
      <c r="AT723"/>
      <c r="AU723"/>
      <c r="AV723"/>
      <c r="AW723"/>
      <c r="AX723"/>
    </row>
    <row r="724" spans="1:50" x14ac:dyDescent="0.25">
      <c r="A724" s="259">
        <v>836</v>
      </c>
      <c r="B724" s="259" t="s">
        <v>1237</v>
      </c>
      <c r="E724" s="259" t="s">
        <v>928</v>
      </c>
      <c r="G724" s="324">
        <v>632500</v>
      </c>
      <c r="H724" s="325">
        <v>0</v>
      </c>
      <c r="I724" s="324">
        <f t="shared" si="8"/>
        <v>632500</v>
      </c>
      <c r="K724"/>
      <c r="L724"/>
      <c r="M724"/>
      <c r="N724"/>
      <c r="O724"/>
      <c r="P724"/>
      <c r="Q724"/>
      <c r="R724"/>
      <c r="S724"/>
      <c r="T724"/>
      <c r="U724"/>
      <c r="V724"/>
      <c r="W724"/>
      <c r="X724"/>
      <c r="Y724"/>
      <c r="Z724"/>
      <c r="AA724"/>
      <c r="AB724"/>
      <c r="AC724"/>
      <c r="AD724"/>
      <c r="AE724"/>
      <c r="AF724"/>
      <c r="AG724"/>
      <c r="AH724"/>
      <c r="AI724"/>
      <c r="AJ724"/>
      <c r="AK724"/>
      <c r="AL724"/>
      <c r="AM724"/>
      <c r="AN724"/>
      <c r="AO724"/>
      <c r="AP724"/>
      <c r="AQ724"/>
      <c r="AR724"/>
      <c r="AS724"/>
      <c r="AT724"/>
      <c r="AU724"/>
      <c r="AV724"/>
      <c r="AW724"/>
      <c r="AX724"/>
    </row>
    <row r="725" spans="1:50" x14ac:dyDescent="0.25">
      <c r="A725" s="259">
        <v>837</v>
      </c>
      <c r="B725" s="259" t="s">
        <v>1116</v>
      </c>
      <c r="E725" s="259" t="s">
        <v>928</v>
      </c>
      <c r="G725" s="324">
        <v>632500</v>
      </c>
      <c r="H725" s="325">
        <v>0</v>
      </c>
      <c r="I725" s="324">
        <f t="shared" si="8"/>
        <v>632500</v>
      </c>
      <c r="K725"/>
      <c r="L725"/>
      <c r="M725"/>
      <c r="N725"/>
      <c r="O725"/>
      <c r="P725"/>
      <c r="Q725"/>
      <c r="R725"/>
      <c r="S725"/>
      <c r="T725"/>
      <c r="U725"/>
      <c r="V725"/>
      <c r="W725"/>
      <c r="X725"/>
      <c r="Y725"/>
      <c r="Z725"/>
      <c r="AA725"/>
      <c r="AB725"/>
      <c r="AC725"/>
      <c r="AD725"/>
      <c r="AE725"/>
      <c r="AF725"/>
      <c r="AG725"/>
      <c r="AH725"/>
      <c r="AI725"/>
      <c r="AJ725"/>
      <c r="AK725"/>
      <c r="AL725"/>
      <c r="AM725"/>
      <c r="AN725"/>
      <c r="AO725"/>
      <c r="AP725"/>
      <c r="AQ725"/>
      <c r="AR725"/>
      <c r="AS725"/>
      <c r="AT725"/>
      <c r="AU725"/>
      <c r="AV725"/>
      <c r="AW725"/>
      <c r="AX725"/>
    </row>
    <row r="726" spans="1:50" x14ac:dyDescent="0.25">
      <c r="A726" s="259">
        <v>838</v>
      </c>
      <c r="B726" s="259" t="s">
        <v>1238</v>
      </c>
      <c r="E726" s="259" t="s">
        <v>928</v>
      </c>
      <c r="G726" s="324">
        <v>633750</v>
      </c>
      <c r="H726" s="325">
        <v>0</v>
      </c>
      <c r="I726" s="324">
        <f t="shared" si="8"/>
        <v>633750</v>
      </c>
      <c r="K726"/>
      <c r="L726"/>
      <c r="M726"/>
      <c r="N726"/>
      <c r="O726"/>
      <c r="P726"/>
      <c r="Q726"/>
      <c r="R726"/>
      <c r="S726"/>
      <c r="T726"/>
      <c r="U726"/>
      <c r="V726"/>
      <c r="W726"/>
      <c r="X726"/>
      <c r="Y726"/>
      <c r="Z726"/>
      <c r="AA726"/>
      <c r="AB726"/>
      <c r="AC726"/>
      <c r="AD726"/>
      <c r="AE726"/>
      <c r="AF726"/>
      <c r="AG726"/>
      <c r="AH726"/>
      <c r="AI726"/>
      <c r="AJ726"/>
      <c r="AK726"/>
      <c r="AL726"/>
      <c r="AM726"/>
      <c r="AN726"/>
      <c r="AO726"/>
      <c r="AP726"/>
      <c r="AQ726"/>
      <c r="AR726"/>
      <c r="AS726"/>
      <c r="AT726"/>
      <c r="AU726"/>
      <c r="AV726"/>
      <c r="AW726"/>
      <c r="AX726"/>
    </row>
    <row r="727" spans="1:50" x14ac:dyDescent="0.25">
      <c r="A727" s="259">
        <v>839</v>
      </c>
      <c r="B727" s="259" t="s">
        <v>1188</v>
      </c>
      <c r="E727" s="259" t="s">
        <v>928</v>
      </c>
      <c r="G727" s="324">
        <v>637400</v>
      </c>
      <c r="H727" s="325">
        <v>0</v>
      </c>
      <c r="I727" s="324">
        <f t="shared" ref="I727:I790" si="9">G727-H727</f>
        <v>637400</v>
      </c>
      <c r="K727"/>
      <c r="L727"/>
      <c r="M727"/>
      <c r="N727"/>
      <c r="O727"/>
      <c r="P727"/>
      <c r="Q727"/>
      <c r="R727"/>
      <c r="S727"/>
      <c r="T727"/>
      <c r="U727"/>
      <c r="V727"/>
      <c r="W727"/>
      <c r="X727"/>
      <c r="Y727"/>
      <c r="Z727"/>
      <c r="AA727"/>
      <c r="AB727"/>
      <c r="AC727"/>
      <c r="AD727"/>
      <c r="AE727"/>
      <c r="AF727"/>
      <c r="AG727"/>
      <c r="AH727"/>
      <c r="AI727"/>
      <c r="AJ727"/>
      <c r="AK727"/>
      <c r="AL727"/>
      <c r="AM727"/>
      <c r="AN727"/>
      <c r="AO727"/>
      <c r="AP727"/>
      <c r="AQ727"/>
      <c r="AR727"/>
      <c r="AS727"/>
      <c r="AT727"/>
      <c r="AU727"/>
      <c r="AV727"/>
      <c r="AW727"/>
      <c r="AX727"/>
    </row>
    <row r="728" spans="1:50" x14ac:dyDescent="0.25">
      <c r="A728" s="259">
        <v>840</v>
      </c>
      <c r="B728" s="259" t="s">
        <v>1180</v>
      </c>
      <c r="E728" s="259" t="s">
        <v>928</v>
      </c>
      <c r="G728" s="324">
        <v>644250</v>
      </c>
      <c r="H728" s="325">
        <v>0</v>
      </c>
      <c r="I728" s="324">
        <f t="shared" si="9"/>
        <v>644250</v>
      </c>
      <c r="K728"/>
      <c r="L728"/>
      <c r="M728"/>
      <c r="N728"/>
      <c r="O728"/>
      <c r="P728"/>
      <c r="Q728"/>
      <c r="R728"/>
      <c r="S728"/>
      <c r="T728"/>
      <c r="U728"/>
      <c r="V728"/>
      <c r="W728"/>
      <c r="X728"/>
      <c r="Y728"/>
      <c r="Z728"/>
      <c r="AA728"/>
      <c r="AB728"/>
      <c r="AC728"/>
      <c r="AD728"/>
      <c r="AE728"/>
      <c r="AF728"/>
      <c r="AG728"/>
      <c r="AH728"/>
      <c r="AI728"/>
      <c r="AJ728"/>
      <c r="AK728"/>
      <c r="AL728"/>
      <c r="AM728"/>
      <c r="AN728"/>
      <c r="AO728"/>
      <c r="AP728"/>
      <c r="AQ728"/>
      <c r="AR728"/>
      <c r="AS728"/>
      <c r="AT728"/>
      <c r="AU728"/>
      <c r="AV728"/>
      <c r="AW728"/>
      <c r="AX728"/>
    </row>
    <row r="729" spans="1:50" x14ac:dyDescent="0.25">
      <c r="A729" s="259">
        <v>841</v>
      </c>
      <c r="B729" s="259" t="s">
        <v>1188</v>
      </c>
      <c r="E729" s="259" t="s">
        <v>928</v>
      </c>
      <c r="G729" s="324">
        <v>648776</v>
      </c>
      <c r="H729" s="325">
        <v>0</v>
      </c>
      <c r="I729" s="324">
        <f t="shared" si="9"/>
        <v>648776</v>
      </c>
      <c r="K729"/>
      <c r="L729"/>
      <c r="M729"/>
      <c r="N729"/>
      <c r="O729"/>
      <c r="P729"/>
      <c r="Q729"/>
      <c r="R729"/>
      <c r="S729"/>
      <c r="T729"/>
      <c r="U729"/>
      <c r="V729"/>
      <c r="W729"/>
      <c r="X729"/>
      <c r="Y729"/>
      <c r="Z729"/>
      <c r="AA729"/>
      <c r="AB729"/>
      <c r="AC729"/>
      <c r="AD729"/>
      <c r="AE729"/>
      <c r="AF729"/>
      <c r="AG729"/>
      <c r="AH729"/>
      <c r="AI729"/>
      <c r="AJ729"/>
      <c r="AK729"/>
      <c r="AL729"/>
      <c r="AM729"/>
      <c r="AN729"/>
      <c r="AO729"/>
      <c r="AP729"/>
      <c r="AQ729"/>
      <c r="AR729"/>
      <c r="AS729"/>
      <c r="AT729"/>
      <c r="AU729"/>
      <c r="AV729"/>
      <c r="AW729"/>
      <c r="AX729"/>
    </row>
    <row r="730" spans="1:50" x14ac:dyDescent="0.25">
      <c r="A730" s="259">
        <v>842</v>
      </c>
      <c r="B730" s="259" t="s">
        <v>1239</v>
      </c>
      <c r="E730" s="259" t="s">
        <v>928</v>
      </c>
      <c r="G730" s="324">
        <v>650300</v>
      </c>
      <c r="H730" s="325">
        <v>0</v>
      </c>
      <c r="I730" s="324">
        <f t="shared" si="9"/>
        <v>650300</v>
      </c>
      <c r="K730"/>
      <c r="L730"/>
      <c r="M730"/>
      <c r="N730"/>
      <c r="O730"/>
      <c r="P730"/>
      <c r="Q730"/>
      <c r="R730"/>
      <c r="S730"/>
      <c r="T730"/>
      <c r="U730"/>
      <c r="V730"/>
      <c r="W730"/>
      <c r="X730"/>
      <c r="Y730"/>
      <c r="Z730"/>
      <c r="AA730"/>
      <c r="AB730"/>
      <c r="AC730"/>
      <c r="AD730"/>
      <c r="AE730"/>
      <c r="AF730"/>
      <c r="AG730"/>
      <c r="AH730"/>
      <c r="AI730"/>
      <c r="AJ730"/>
      <c r="AK730"/>
      <c r="AL730"/>
      <c r="AM730"/>
      <c r="AN730"/>
      <c r="AO730"/>
      <c r="AP730"/>
      <c r="AQ730"/>
      <c r="AR730"/>
      <c r="AS730"/>
      <c r="AT730"/>
      <c r="AU730"/>
      <c r="AV730"/>
      <c r="AW730"/>
      <c r="AX730"/>
    </row>
    <row r="731" spans="1:50" x14ac:dyDescent="0.25">
      <c r="A731" s="259">
        <v>843</v>
      </c>
      <c r="B731" s="259" t="s">
        <v>1188</v>
      </c>
      <c r="E731" s="259" t="s">
        <v>928</v>
      </c>
      <c r="G731" s="324">
        <v>652200</v>
      </c>
      <c r="H731" s="325">
        <v>0</v>
      </c>
      <c r="I731" s="324">
        <f t="shared" si="9"/>
        <v>652200</v>
      </c>
      <c r="K731"/>
      <c r="L731"/>
      <c r="M731"/>
      <c r="N731"/>
      <c r="O731"/>
      <c r="P731"/>
      <c r="Q731"/>
      <c r="R731"/>
      <c r="S731"/>
      <c r="T731"/>
      <c r="U731"/>
      <c r="V731"/>
      <c r="W731"/>
      <c r="X731"/>
      <c r="Y731"/>
      <c r="Z731"/>
      <c r="AA731"/>
      <c r="AB731"/>
      <c r="AC731"/>
      <c r="AD731"/>
      <c r="AE731"/>
      <c r="AF731"/>
      <c r="AG731"/>
      <c r="AH731"/>
      <c r="AI731"/>
      <c r="AJ731"/>
      <c r="AK731"/>
      <c r="AL731"/>
      <c r="AM731"/>
      <c r="AN731"/>
      <c r="AO731"/>
      <c r="AP731"/>
      <c r="AQ731"/>
      <c r="AR731"/>
      <c r="AS731"/>
      <c r="AT731"/>
      <c r="AU731"/>
      <c r="AV731"/>
      <c r="AW731"/>
      <c r="AX731"/>
    </row>
    <row r="732" spans="1:50" x14ac:dyDescent="0.25">
      <c r="A732" s="259">
        <v>844</v>
      </c>
      <c r="B732" s="259" t="s">
        <v>1180</v>
      </c>
      <c r="E732" s="259" t="s">
        <v>928</v>
      </c>
      <c r="G732" s="324">
        <v>653000</v>
      </c>
      <c r="H732" s="325">
        <v>0</v>
      </c>
      <c r="I732" s="324">
        <f t="shared" si="9"/>
        <v>653000</v>
      </c>
      <c r="K732"/>
      <c r="L732"/>
      <c r="M732"/>
      <c r="N732"/>
      <c r="O732"/>
      <c r="P732"/>
      <c r="Q732"/>
      <c r="R732"/>
      <c r="S732"/>
      <c r="T732"/>
      <c r="U732"/>
      <c r="V732"/>
      <c r="W732"/>
      <c r="X732"/>
      <c r="Y732"/>
      <c r="Z732"/>
      <c r="AA732"/>
      <c r="AB732"/>
      <c r="AC732"/>
      <c r="AD732"/>
      <c r="AE732"/>
      <c r="AF732"/>
      <c r="AG732"/>
      <c r="AH732"/>
      <c r="AI732"/>
      <c r="AJ732"/>
      <c r="AK732"/>
      <c r="AL732"/>
      <c r="AM732"/>
      <c r="AN732"/>
      <c r="AO732"/>
      <c r="AP732"/>
      <c r="AQ732"/>
      <c r="AR732"/>
      <c r="AS732"/>
      <c r="AT732"/>
      <c r="AU732"/>
      <c r="AV732"/>
      <c r="AW732"/>
      <c r="AX732"/>
    </row>
    <row r="733" spans="1:50" x14ac:dyDescent="0.25">
      <c r="A733" s="259">
        <v>845</v>
      </c>
      <c r="B733" s="259" t="s">
        <v>1233</v>
      </c>
      <c r="E733" s="259" t="s">
        <v>928</v>
      </c>
      <c r="G733" s="324">
        <v>655000</v>
      </c>
      <c r="H733" s="325">
        <v>0</v>
      </c>
      <c r="I733" s="324">
        <f t="shared" si="9"/>
        <v>655000</v>
      </c>
      <c r="K733"/>
      <c r="L733"/>
      <c r="M733"/>
      <c r="N733"/>
      <c r="O733"/>
      <c r="P733"/>
      <c r="Q733"/>
      <c r="R733"/>
      <c r="S733"/>
      <c r="T733"/>
      <c r="U733"/>
      <c r="V733"/>
      <c r="W733"/>
      <c r="X733"/>
      <c r="Y733"/>
      <c r="Z733"/>
      <c r="AA733"/>
      <c r="AB733"/>
      <c r="AC733"/>
      <c r="AD733"/>
      <c r="AE733"/>
      <c r="AF733"/>
      <c r="AG733"/>
      <c r="AH733"/>
      <c r="AI733"/>
      <c r="AJ733"/>
      <c r="AK733"/>
      <c r="AL733"/>
      <c r="AM733"/>
      <c r="AN733"/>
      <c r="AO733"/>
      <c r="AP733"/>
      <c r="AQ733"/>
      <c r="AR733"/>
      <c r="AS733"/>
      <c r="AT733"/>
      <c r="AU733"/>
      <c r="AV733"/>
      <c r="AW733"/>
      <c r="AX733"/>
    </row>
    <row r="734" spans="1:50" x14ac:dyDescent="0.25">
      <c r="A734" s="259">
        <v>846</v>
      </c>
      <c r="B734" s="259" t="s">
        <v>1141</v>
      </c>
      <c r="E734" s="259" t="s">
        <v>928</v>
      </c>
      <c r="G734" s="324">
        <v>664000</v>
      </c>
      <c r="H734" s="325">
        <v>0</v>
      </c>
      <c r="I734" s="324">
        <f t="shared" si="9"/>
        <v>664000</v>
      </c>
      <c r="K734"/>
      <c r="L734"/>
      <c r="M734"/>
      <c r="N734"/>
      <c r="O734"/>
      <c r="P734"/>
      <c r="Q734"/>
      <c r="R734"/>
      <c r="S734"/>
      <c r="T734"/>
      <c r="U734"/>
      <c r="V734"/>
      <c r="W734"/>
      <c r="X734"/>
      <c r="Y734"/>
      <c r="Z734"/>
      <c r="AA734"/>
      <c r="AB734"/>
      <c r="AC734"/>
      <c r="AD734"/>
      <c r="AE734"/>
      <c r="AF734"/>
      <c r="AG734"/>
      <c r="AH734"/>
      <c r="AI734"/>
      <c r="AJ734"/>
      <c r="AK734"/>
      <c r="AL734"/>
      <c r="AM734"/>
      <c r="AN734"/>
      <c r="AO734"/>
      <c r="AP734"/>
      <c r="AQ734"/>
      <c r="AR734"/>
      <c r="AS734"/>
      <c r="AT734"/>
      <c r="AU734"/>
      <c r="AV734"/>
      <c r="AW734"/>
      <c r="AX734"/>
    </row>
    <row r="735" spans="1:50" x14ac:dyDescent="0.25">
      <c r="A735" s="259">
        <v>847</v>
      </c>
      <c r="B735" s="259" t="s">
        <v>1155</v>
      </c>
      <c r="E735" s="259" t="s">
        <v>928</v>
      </c>
      <c r="G735" s="324">
        <v>675000</v>
      </c>
      <c r="H735" s="325">
        <v>0</v>
      </c>
      <c r="I735" s="324">
        <f t="shared" si="9"/>
        <v>675000</v>
      </c>
      <c r="K735"/>
      <c r="L735"/>
      <c r="M735"/>
      <c r="N735"/>
      <c r="O735"/>
      <c r="P735"/>
      <c r="Q735"/>
      <c r="R735"/>
      <c r="S735"/>
      <c r="T735"/>
      <c r="U735"/>
      <c r="V735"/>
      <c r="W735"/>
      <c r="X735"/>
      <c r="Y735"/>
      <c r="Z735"/>
      <c r="AA735"/>
      <c r="AB735"/>
      <c r="AC735"/>
      <c r="AD735"/>
      <c r="AE735"/>
      <c r="AF735"/>
      <c r="AG735"/>
      <c r="AH735"/>
      <c r="AI735"/>
      <c r="AJ735"/>
      <c r="AK735"/>
      <c r="AL735"/>
      <c r="AM735"/>
      <c r="AN735"/>
      <c r="AO735"/>
      <c r="AP735"/>
      <c r="AQ735"/>
      <c r="AR735"/>
      <c r="AS735"/>
      <c r="AT735"/>
      <c r="AU735"/>
      <c r="AV735"/>
      <c r="AW735"/>
      <c r="AX735"/>
    </row>
    <row r="736" spans="1:50" x14ac:dyDescent="0.25">
      <c r="A736" s="259">
        <v>848</v>
      </c>
      <c r="B736" s="259" t="s">
        <v>1232</v>
      </c>
      <c r="E736" s="259" t="s">
        <v>928</v>
      </c>
      <c r="G736" s="324">
        <v>679724</v>
      </c>
      <c r="H736" s="325">
        <v>0</v>
      </c>
      <c r="I736" s="324">
        <f t="shared" si="9"/>
        <v>679724</v>
      </c>
      <c r="K736"/>
      <c r="L736"/>
      <c r="M736"/>
      <c r="N736"/>
      <c r="O736"/>
      <c r="P736"/>
      <c r="Q736"/>
      <c r="R736"/>
      <c r="S736"/>
      <c r="T736"/>
      <c r="U736"/>
      <c r="V736"/>
      <c r="W736"/>
      <c r="X736"/>
      <c r="Y736"/>
      <c r="Z736"/>
      <c r="AA736"/>
      <c r="AB736"/>
      <c r="AC736"/>
      <c r="AD736"/>
      <c r="AE736"/>
      <c r="AF736"/>
      <c r="AG736"/>
      <c r="AH736"/>
      <c r="AI736"/>
      <c r="AJ736"/>
      <c r="AK736"/>
      <c r="AL736"/>
      <c r="AM736"/>
      <c r="AN736"/>
      <c r="AO736"/>
      <c r="AP736"/>
      <c r="AQ736"/>
      <c r="AR736"/>
      <c r="AS736"/>
      <c r="AT736"/>
      <c r="AU736"/>
      <c r="AV736"/>
      <c r="AW736"/>
      <c r="AX736"/>
    </row>
    <row r="737" spans="1:50" x14ac:dyDescent="0.25">
      <c r="A737" s="259">
        <v>849</v>
      </c>
      <c r="B737" s="259" t="s">
        <v>1156</v>
      </c>
      <c r="E737" s="259" t="s">
        <v>928</v>
      </c>
      <c r="G737" s="324">
        <v>683410</v>
      </c>
      <c r="H737" s="325">
        <v>0</v>
      </c>
      <c r="I737" s="324">
        <f t="shared" si="9"/>
        <v>683410</v>
      </c>
      <c r="K737"/>
      <c r="L737"/>
      <c r="M737"/>
      <c r="N737"/>
      <c r="O737"/>
      <c r="P737"/>
      <c r="Q737"/>
      <c r="R737"/>
      <c r="S737"/>
      <c r="T737"/>
      <c r="U737"/>
      <c r="V737"/>
      <c r="W737"/>
      <c r="X737"/>
      <c r="Y737"/>
      <c r="Z737"/>
      <c r="AA737"/>
      <c r="AB737"/>
      <c r="AC737"/>
      <c r="AD737"/>
      <c r="AE737"/>
      <c r="AF737"/>
      <c r="AG737"/>
      <c r="AH737"/>
      <c r="AI737"/>
      <c r="AJ737"/>
      <c r="AK737"/>
      <c r="AL737"/>
      <c r="AM737"/>
      <c r="AN737"/>
      <c r="AO737"/>
      <c r="AP737"/>
      <c r="AQ737"/>
      <c r="AR737"/>
      <c r="AS737"/>
      <c r="AT737"/>
      <c r="AU737"/>
      <c r="AV737"/>
      <c r="AW737"/>
      <c r="AX737"/>
    </row>
    <row r="738" spans="1:50" x14ac:dyDescent="0.25">
      <c r="A738" s="259">
        <v>850</v>
      </c>
      <c r="B738" s="259" t="s">
        <v>1156</v>
      </c>
      <c r="E738" s="259" t="s">
        <v>928</v>
      </c>
      <c r="G738" s="324">
        <v>688000</v>
      </c>
      <c r="H738" s="325">
        <v>0</v>
      </c>
      <c r="I738" s="324">
        <f t="shared" si="9"/>
        <v>688000</v>
      </c>
      <c r="K738"/>
      <c r="L738"/>
      <c r="M738"/>
      <c r="N738"/>
      <c r="O738"/>
      <c r="P738"/>
      <c r="Q738"/>
      <c r="R738"/>
      <c r="S738"/>
      <c r="T738"/>
      <c r="U738"/>
      <c r="V738"/>
      <c r="W738"/>
      <c r="X738"/>
      <c r="Y738"/>
      <c r="Z738"/>
      <c r="AA738"/>
      <c r="AB738"/>
      <c r="AC738"/>
      <c r="AD738"/>
      <c r="AE738"/>
      <c r="AF738"/>
      <c r="AG738"/>
      <c r="AH738"/>
      <c r="AI738"/>
      <c r="AJ738"/>
      <c r="AK738"/>
      <c r="AL738"/>
      <c r="AM738"/>
      <c r="AN738"/>
      <c r="AO738"/>
      <c r="AP738"/>
      <c r="AQ738"/>
      <c r="AR738"/>
      <c r="AS738"/>
      <c r="AT738"/>
      <c r="AU738"/>
      <c r="AV738"/>
      <c r="AW738"/>
      <c r="AX738"/>
    </row>
    <row r="739" spans="1:50" x14ac:dyDescent="0.25">
      <c r="A739" s="259">
        <v>851</v>
      </c>
      <c r="B739" s="259" t="s">
        <v>1194</v>
      </c>
      <c r="E739" s="259" t="s">
        <v>928</v>
      </c>
      <c r="G739" s="324">
        <v>694000</v>
      </c>
      <c r="H739" s="325">
        <v>0</v>
      </c>
      <c r="I739" s="324">
        <f t="shared" si="9"/>
        <v>694000</v>
      </c>
      <c r="K739"/>
      <c r="L739"/>
      <c r="M739"/>
      <c r="N739"/>
      <c r="O739"/>
      <c r="P739"/>
      <c r="Q739"/>
      <c r="R739"/>
      <c r="S739"/>
      <c r="T739"/>
      <c r="U739"/>
      <c r="V739"/>
      <c r="W739"/>
      <c r="X739"/>
      <c r="Y739"/>
      <c r="Z739"/>
      <c r="AA739"/>
      <c r="AB739"/>
      <c r="AC739"/>
      <c r="AD739"/>
      <c r="AE739"/>
      <c r="AF739"/>
      <c r="AG739"/>
      <c r="AH739"/>
      <c r="AI739"/>
      <c r="AJ739"/>
      <c r="AK739"/>
      <c r="AL739"/>
      <c r="AM739"/>
      <c r="AN739"/>
      <c r="AO739"/>
      <c r="AP739"/>
      <c r="AQ739"/>
      <c r="AR739"/>
      <c r="AS739"/>
      <c r="AT739"/>
      <c r="AU739"/>
      <c r="AV739"/>
      <c r="AW739"/>
      <c r="AX739"/>
    </row>
    <row r="740" spans="1:50" x14ac:dyDescent="0.25">
      <c r="A740" s="259">
        <v>852</v>
      </c>
      <c r="B740" s="259" t="s">
        <v>1240</v>
      </c>
      <c r="E740" s="259" t="s">
        <v>928</v>
      </c>
      <c r="G740" s="324">
        <v>695500</v>
      </c>
      <c r="H740" s="325">
        <v>0</v>
      </c>
      <c r="I740" s="324">
        <f t="shared" si="9"/>
        <v>695500</v>
      </c>
      <c r="K740"/>
      <c r="L740"/>
      <c r="M740"/>
      <c r="N740"/>
      <c r="O740"/>
      <c r="P740"/>
      <c r="Q740"/>
      <c r="R740"/>
      <c r="S740"/>
      <c r="T740"/>
      <c r="U740"/>
      <c r="V740"/>
      <c r="W740"/>
      <c r="X740"/>
      <c r="Y740"/>
      <c r="Z740"/>
      <c r="AA740"/>
      <c r="AB740"/>
      <c r="AC740"/>
      <c r="AD740"/>
      <c r="AE740"/>
      <c r="AF740"/>
      <c r="AG740"/>
      <c r="AH740"/>
      <c r="AI740"/>
      <c r="AJ740"/>
      <c r="AK740"/>
      <c r="AL740"/>
      <c r="AM740"/>
      <c r="AN740"/>
      <c r="AO740"/>
      <c r="AP740"/>
      <c r="AQ740"/>
      <c r="AR740"/>
      <c r="AS740"/>
      <c r="AT740"/>
      <c r="AU740"/>
      <c r="AV740"/>
      <c r="AW740"/>
      <c r="AX740"/>
    </row>
    <row r="741" spans="1:50" x14ac:dyDescent="0.25">
      <c r="A741" s="259">
        <v>853</v>
      </c>
      <c r="B741" s="259" t="s">
        <v>1168</v>
      </c>
      <c r="E741" s="259" t="s">
        <v>928</v>
      </c>
      <c r="G741" s="324">
        <v>696500</v>
      </c>
      <c r="H741" s="325">
        <v>0</v>
      </c>
      <c r="I741" s="324">
        <f t="shared" si="9"/>
        <v>696500</v>
      </c>
      <c r="K741"/>
      <c r="L741"/>
      <c r="M741"/>
      <c r="N741"/>
      <c r="O741"/>
      <c r="P741"/>
      <c r="Q741"/>
      <c r="R741"/>
      <c r="S741"/>
      <c r="T741"/>
      <c r="U741"/>
      <c r="V741"/>
      <c r="W741"/>
      <c r="X741"/>
      <c r="Y741"/>
      <c r="Z741"/>
      <c r="AA741"/>
      <c r="AB741"/>
      <c r="AC741"/>
      <c r="AD741"/>
      <c r="AE741"/>
      <c r="AF741"/>
      <c r="AG741"/>
      <c r="AH741"/>
      <c r="AI741"/>
      <c r="AJ741"/>
      <c r="AK741"/>
      <c r="AL741"/>
      <c r="AM741"/>
      <c r="AN741"/>
      <c r="AO741"/>
      <c r="AP741"/>
      <c r="AQ741"/>
      <c r="AR741"/>
      <c r="AS741"/>
      <c r="AT741"/>
      <c r="AU741"/>
      <c r="AV741"/>
      <c r="AW741"/>
      <c r="AX741"/>
    </row>
    <row r="742" spans="1:50" x14ac:dyDescent="0.25">
      <c r="A742" s="259">
        <v>854</v>
      </c>
      <c r="B742" s="259" t="s">
        <v>1155</v>
      </c>
      <c r="E742" s="259" t="s">
        <v>928</v>
      </c>
      <c r="G742" s="324">
        <v>715740</v>
      </c>
      <c r="H742" s="325">
        <v>0</v>
      </c>
      <c r="I742" s="324">
        <f t="shared" si="9"/>
        <v>715740</v>
      </c>
      <c r="K742"/>
      <c r="L742"/>
      <c r="M742"/>
      <c r="N742"/>
      <c r="O742"/>
      <c r="P742"/>
      <c r="Q742"/>
      <c r="R742"/>
      <c r="S742"/>
      <c r="T742"/>
      <c r="U742"/>
      <c r="V742"/>
      <c r="W742"/>
      <c r="X742"/>
      <c r="Y742"/>
      <c r="Z742"/>
      <c r="AA742"/>
      <c r="AB742"/>
      <c r="AC742"/>
      <c r="AD742"/>
      <c r="AE742"/>
      <c r="AF742"/>
      <c r="AG742"/>
      <c r="AH742"/>
      <c r="AI742"/>
      <c r="AJ742"/>
      <c r="AK742"/>
      <c r="AL742"/>
      <c r="AM742"/>
      <c r="AN742"/>
      <c r="AO742"/>
      <c r="AP742"/>
      <c r="AQ742"/>
      <c r="AR742"/>
      <c r="AS742"/>
      <c r="AT742"/>
      <c r="AU742"/>
      <c r="AV742"/>
      <c r="AW742"/>
      <c r="AX742"/>
    </row>
    <row r="743" spans="1:50" x14ac:dyDescent="0.25">
      <c r="A743" s="259">
        <v>855</v>
      </c>
      <c r="B743" s="259" t="s">
        <v>1171</v>
      </c>
      <c r="E743" s="259" t="s">
        <v>928</v>
      </c>
      <c r="G743" s="324">
        <v>741000</v>
      </c>
      <c r="H743" s="325">
        <v>0</v>
      </c>
      <c r="I743" s="324">
        <f t="shared" si="9"/>
        <v>741000</v>
      </c>
      <c r="K743"/>
      <c r="L743"/>
      <c r="M743"/>
      <c r="N743"/>
      <c r="O743"/>
      <c r="P743"/>
      <c r="Q743"/>
      <c r="R743"/>
      <c r="S743"/>
      <c r="T743"/>
      <c r="U743"/>
      <c r="V743"/>
      <c r="W743"/>
      <c r="X743"/>
      <c r="Y743"/>
      <c r="Z743"/>
      <c r="AA743"/>
      <c r="AB743"/>
      <c r="AC743"/>
      <c r="AD743"/>
      <c r="AE743"/>
      <c r="AF743"/>
      <c r="AG743"/>
      <c r="AH743"/>
      <c r="AI743"/>
      <c r="AJ743"/>
      <c r="AK743"/>
      <c r="AL743"/>
      <c r="AM743"/>
      <c r="AN743"/>
      <c r="AO743"/>
      <c r="AP743"/>
      <c r="AQ743"/>
      <c r="AR743"/>
      <c r="AS743"/>
      <c r="AT743"/>
      <c r="AU743"/>
      <c r="AV743"/>
      <c r="AW743"/>
      <c r="AX743"/>
    </row>
    <row r="744" spans="1:50" x14ac:dyDescent="0.25">
      <c r="A744" s="259">
        <v>856</v>
      </c>
      <c r="B744" s="259" t="s">
        <v>1237</v>
      </c>
      <c r="E744" s="259" t="s">
        <v>928</v>
      </c>
      <c r="G744" s="324">
        <v>744000</v>
      </c>
      <c r="H744" s="325">
        <v>0</v>
      </c>
      <c r="I744" s="324">
        <f t="shared" si="9"/>
        <v>744000</v>
      </c>
      <c r="K744"/>
      <c r="L744"/>
      <c r="M744"/>
      <c r="N744"/>
      <c r="O744"/>
      <c r="P744"/>
      <c r="Q744"/>
      <c r="R744"/>
      <c r="S744"/>
      <c r="T744"/>
      <c r="U744"/>
      <c r="V744"/>
      <c r="W744"/>
      <c r="X744"/>
      <c r="Y744"/>
      <c r="Z744"/>
      <c r="AA744"/>
      <c r="AB744"/>
      <c r="AC744"/>
      <c r="AD744"/>
      <c r="AE744"/>
      <c r="AF744"/>
      <c r="AG744"/>
      <c r="AH744"/>
      <c r="AI744"/>
      <c r="AJ744"/>
      <c r="AK744"/>
      <c r="AL744"/>
      <c r="AM744"/>
      <c r="AN744"/>
      <c r="AO744"/>
      <c r="AP744"/>
      <c r="AQ744"/>
      <c r="AR744"/>
      <c r="AS744"/>
      <c r="AT744"/>
      <c r="AU744"/>
      <c r="AV744"/>
      <c r="AW744"/>
      <c r="AX744"/>
    </row>
    <row r="745" spans="1:50" x14ac:dyDescent="0.25">
      <c r="A745" s="259">
        <v>857</v>
      </c>
      <c r="B745" s="259" t="s">
        <v>1237</v>
      </c>
      <c r="E745" s="259" t="s">
        <v>928</v>
      </c>
      <c r="G745" s="324">
        <v>754000</v>
      </c>
      <c r="H745" s="325">
        <v>0</v>
      </c>
      <c r="I745" s="324">
        <f t="shared" si="9"/>
        <v>754000</v>
      </c>
      <c r="K745"/>
      <c r="L745"/>
      <c r="M745"/>
      <c r="N745"/>
      <c r="O745"/>
      <c r="P745"/>
      <c r="Q745"/>
      <c r="R745"/>
      <c r="S745"/>
      <c r="T745"/>
      <c r="U745"/>
      <c r="V745"/>
      <c r="W745"/>
      <c r="X745"/>
      <c r="Y745"/>
      <c r="Z745"/>
      <c r="AA745"/>
      <c r="AB745"/>
      <c r="AC745"/>
      <c r="AD745"/>
      <c r="AE745"/>
      <c r="AF745"/>
      <c r="AG745"/>
      <c r="AH745"/>
      <c r="AI745"/>
      <c r="AJ745"/>
      <c r="AK745"/>
      <c r="AL745"/>
      <c r="AM745"/>
      <c r="AN745"/>
      <c r="AO745"/>
      <c r="AP745"/>
      <c r="AQ745"/>
      <c r="AR745"/>
      <c r="AS745"/>
      <c r="AT745"/>
      <c r="AU745"/>
      <c r="AV745"/>
      <c r="AW745"/>
      <c r="AX745"/>
    </row>
    <row r="746" spans="1:50" x14ac:dyDescent="0.25">
      <c r="A746" s="259">
        <v>858</v>
      </c>
      <c r="B746" s="259" t="s">
        <v>1194</v>
      </c>
      <c r="E746" s="259" t="s">
        <v>928</v>
      </c>
      <c r="G746" s="324">
        <v>756500</v>
      </c>
      <c r="H746" s="325">
        <v>0</v>
      </c>
      <c r="I746" s="324">
        <f t="shared" si="9"/>
        <v>756500</v>
      </c>
      <c r="K746"/>
      <c r="L746"/>
      <c r="M746"/>
      <c r="N746"/>
      <c r="O746"/>
      <c r="P746"/>
      <c r="Q746"/>
      <c r="R746"/>
      <c r="S746"/>
      <c r="T746"/>
      <c r="U746"/>
      <c r="V746"/>
      <c r="W746"/>
      <c r="X746"/>
      <c r="Y746"/>
      <c r="Z746"/>
      <c r="AA746"/>
      <c r="AB746"/>
      <c r="AC746"/>
      <c r="AD746"/>
      <c r="AE746"/>
      <c r="AF746"/>
      <c r="AG746"/>
      <c r="AH746"/>
      <c r="AI746"/>
      <c r="AJ746"/>
      <c r="AK746"/>
      <c r="AL746"/>
      <c r="AM746"/>
      <c r="AN746"/>
      <c r="AO746"/>
      <c r="AP746"/>
      <c r="AQ746"/>
      <c r="AR746"/>
      <c r="AS746"/>
      <c r="AT746"/>
      <c r="AU746"/>
      <c r="AV746"/>
      <c r="AW746"/>
      <c r="AX746"/>
    </row>
    <row r="747" spans="1:50" x14ac:dyDescent="0.25">
      <c r="A747" s="259">
        <v>859</v>
      </c>
      <c r="B747" s="259" t="s">
        <v>1171</v>
      </c>
      <c r="E747" s="259" t="s">
        <v>928</v>
      </c>
      <c r="G747" s="324">
        <v>756600</v>
      </c>
      <c r="H747" s="325">
        <v>0</v>
      </c>
      <c r="I747" s="324">
        <f t="shared" si="9"/>
        <v>756600</v>
      </c>
      <c r="K747"/>
      <c r="L747"/>
      <c r="M747"/>
      <c r="N747"/>
      <c r="O747"/>
      <c r="P747"/>
      <c r="Q747"/>
      <c r="R747"/>
      <c r="S747"/>
      <c r="T747"/>
      <c r="U747"/>
      <c r="V747"/>
      <c r="W747"/>
      <c r="X747"/>
      <c r="Y747"/>
      <c r="Z747"/>
      <c r="AA747"/>
      <c r="AB747"/>
      <c r="AC747"/>
      <c r="AD747"/>
      <c r="AE747"/>
      <c r="AF747"/>
      <c r="AG747"/>
      <c r="AH747"/>
      <c r="AI747"/>
      <c r="AJ747"/>
      <c r="AK747"/>
      <c r="AL747"/>
      <c r="AM747"/>
      <c r="AN747"/>
      <c r="AO747"/>
      <c r="AP747"/>
      <c r="AQ747"/>
      <c r="AR747"/>
      <c r="AS747"/>
      <c r="AT747"/>
      <c r="AU747"/>
      <c r="AV747"/>
      <c r="AW747"/>
      <c r="AX747"/>
    </row>
    <row r="748" spans="1:50" x14ac:dyDescent="0.25">
      <c r="A748" s="259">
        <v>860</v>
      </c>
      <c r="B748" s="259" t="s">
        <v>1182</v>
      </c>
      <c r="E748" s="259" t="s">
        <v>928</v>
      </c>
      <c r="G748" s="324">
        <v>761900</v>
      </c>
      <c r="H748" s="325">
        <v>0</v>
      </c>
      <c r="I748" s="324">
        <f t="shared" si="9"/>
        <v>761900</v>
      </c>
      <c r="K748"/>
      <c r="L748"/>
      <c r="M748"/>
      <c r="N748"/>
      <c r="O748"/>
      <c r="P748"/>
      <c r="Q748"/>
      <c r="R748"/>
      <c r="S748"/>
      <c r="T748"/>
      <c r="U748"/>
      <c r="V748"/>
      <c r="W748"/>
      <c r="X748"/>
      <c r="Y748"/>
      <c r="Z748"/>
      <c r="AA748"/>
      <c r="AB748"/>
      <c r="AC748"/>
      <c r="AD748"/>
      <c r="AE748"/>
      <c r="AF748"/>
      <c r="AG748"/>
      <c r="AH748"/>
      <c r="AI748"/>
      <c r="AJ748"/>
      <c r="AK748"/>
      <c r="AL748"/>
      <c r="AM748"/>
      <c r="AN748"/>
      <c r="AO748"/>
      <c r="AP748"/>
      <c r="AQ748"/>
      <c r="AR748"/>
      <c r="AS748"/>
      <c r="AT748"/>
      <c r="AU748"/>
      <c r="AV748"/>
      <c r="AW748"/>
      <c r="AX748"/>
    </row>
    <row r="749" spans="1:50" x14ac:dyDescent="0.25">
      <c r="A749" s="259">
        <v>861</v>
      </c>
      <c r="B749" s="259" t="s">
        <v>1194</v>
      </c>
      <c r="E749" s="259" t="s">
        <v>928</v>
      </c>
      <c r="G749" s="324">
        <v>778000</v>
      </c>
      <c r="H749" s="325">
        <v>0</v>
      </c>
      <c r="I749" s="324">
        <f t="shared" si="9"/>
        <v>778000</v>
      </c>
      <c r="K749"/>
      <c r="L749"/>
      <c r="M749"/>
      <c r="N749"/>
      <c r="O749"/>
      <c r="P749"/>
      <c r="Q749"/>
      <c r="R749"/>
      <c r="S749"/>
      <c r="T749"/>
      <c r="U749"/>
      <c r="V749"/>
      <c r="W749"/>
      <c r="X749"/>
      <c r="Y749"/>
      <c r="Z749"/>
      <c r="AA749"/>
      <c r="AB749"/>
      <c r="AC749"/>
      <c r="AD749"/>
      <c r="AE749"/>
      <c r="AF749"/>
      <c r="AG749"/>
      <c r="AH749"/>
      <c r="AI749"/>
      <c r="AJ749"/>
      <c r="AK749"/>
      <c r="AL749"/>
      <c r="AM749"/>
      <c r="AN749"/>
      <c r="AO749"/>
      <c r="AP749"/>
      <c r="AQ749"/>
      <c r="AR749"/>
      <c r="AS749"/>
      <c r="AT749"/>
      <c r="AU749"/>
      <c r="AV749"/>
      <c r="AW749"/>
      <c r="AX749"/>
    </row>
    <row r="750" spans="1:50" x14ac:dyDescent="0.25">
      <c r="A750" s="259">
        <v>862</v>
      </c>
      <c r="B750" s="259" t="s">
        <v>1171</v>
      </c>
      <c r="E750" s="259" t="s">
        <v>928</v>
      </c>
      <c r="G750" s="324">
        <v>780000</v>
      </c>
      <c r="H750" s="325">
        <v>0</v>
      </c>
      <c r="I750" s="324">
        <f t="shared" si="9"/>
        <v>780000</v>
      </c>
      <c r="K750"/>
      <c r="L750"/>
      <c r="M750"/>
      <c r="N750"/>
      <c r="O750"/>
      <c r="P750"/>
      <c r="Q750"/>
      <c r="R750"/>
      <c r="S750"/>
      <c r="T750"/>
      <c r="U750"/>
      <c r="V750"/>
      <c r="W750"/>
      <c r="X750"/>
      <c r="Y750"/>
      <c r="Z750"/>
      <c r="AA750"/>
      <c r="AB750"/>
      <c r="AC750"/>
      <c r="AD750"/>
      <c r="AE750"/>
      <c r="AF750"/>
      <c r="AG750"/>
      <c r="AH750"/>
      <c r="AI750"/>
      <c r="AJ750"/>
      <c r="AK750"/>
      <c r="AL750"/>
      <c r="AM750"/>
      <c r="AN750"/>
      <c r="AO750"/>
      <c r="AP750"/>
      <c r="AQ750"/>
      <c r="AR750"/>
      <c r="AS750"/>
      <c r="AT750"/>
      <c r="AU750"/>
      <c r="AV750"/>
      <c r="AW750"/>
      <c r="AX750"/>
    </row>
    <row r="751" spans="1:50" x14ac:dyDescent="0.25">
      <c r="A751" s="259">
        <v>863</v>
      </c>
      <c r="B751" s="259" t="s">
        <v>1230</v>
      </c>
      <c r="E751" s="259" t="s">
        <v>928</v>
      </c>
      <c r="G751" s="324">
        <v>782500</v>
      </c>
      <c r="H751" s="325">
        <v>0</v>
      </c>
      <c r="I751" s="324">
        <f t="shared" si="9"/>
        <v>782500</v>
      </c>
      <c r="K751"/>
      <c r="L751"/>
      <c r="M751"/>
      <c r="N751"/>
      <c r="O751"/>
      <c r="P751"/>
      <c r="Q751"/>
      <c r="R751"/>
      <c r="S751"/>
      <c r="T751"/>
      <c r="U751"/>
      <c r="V751"/>
      <c r="W751"/>
      <c r="X751"/>
      <c r="Y751"/>
      <c r="Z751"/>
      <c r="AA751"/>
      <c r="AB751"/>
      <c r="AC751"/>
      <c r="AD751"/>
      <c r="AE751"/>
      <c r="AF751"/>
      <c r="AG751"/>
      <c r="AH751"/>
      <c r="AI751"/>
      <c r="AJ751"/>
      <c r="AK751"/>
      <c r="AL751"/>
      <c r="AM751"/>
      <c r="AN751"/>
      <c r="AO751"/>
      <c r="AP751"/>
      <c r="AQ751"/>
      <c r="AR751"/>
      <c r="AS751"/>
      <c r="AT751"/>
      <c r="AU751"/>
      <c r="AV751"/>
      <c r="AW751"/>
      <c r="AX751"/>
    </row>
    <row r="752" spans="1:50" x14ac:dyDescent="0.25">
      <c r="A752" s="259">
        <v>864</v>
      </c>
      <c r="B752" s="259" t="s">
        <v>1182</v>
      </c>
      <c r="E752" s="259" t="s">
        <v>928</v>
      </c>
      <c r="G752" s="324">
        <v>783000</v>
      </c>
      <c r="H752" s="325">
        <v>0</v>
      </c>
      <c r="I752" s="324">
        <f t="shared" si="9"/>
        <v>783000</v>
      </c>
      <c r="K752"/>
      <c r="L752"/>
      <c r="M752"/>
      <c r="N752"/>
      <c r="O752"/>
      <c r="P752"/>
      <c r="Q752"/>
      <c r="R752"/>
      <c r="S752"/>
      <c r="T752"/>
      <c r="U752"/>
      <c r="V752"/>
      <c r="W752"/>
      <c r="X752"/>
      <c r="Y752"/>
      <c r="Z752"/>
      <c r="AA752"/>
      <c r="AB752"/>
      <c r="AC752"/>
      <c r="AD752"/>
      <c r="AE752"/>
      <c r="AF752"/>
      <c r="AG752"/>
      <c r="AH752"/>
      <c r="AI752"/>
      <c r="AJ752"/>
      <c r="AK752"/>
      <c r="AL752"/>
      <c r="AM752"/>
      <c r="AN752"/>
      <c r="AO752"/>
      <c r="AP752"/>
      <c r="AQ752"/>
      <c r="AR752"/>
      <c r="AS752"/>
      <c r="AT752"/>
      <c r="AU752"/>
      <c r="AV752"/>
      <c r="AW752"/>
      <c r="AX752"/>
    </row>
    <row r="753" spans="1:50" x14ac:dyDescent="0.25">
      <c r="A753" s="259">
        <v>865</v>
      </c>
      <c r="B753" s="259" t="s">
        <v>1182</v>
      </c>
      <c r="E753" s="259" t="s">
        <v>928</v>
      </c>
      <c r="G753" s="324">
        <v>798000</v>
      </c>
      <c r="H753" s="325">
        <v>0</v>
      </c>
      <c r="I753" s="324">
        <f t="shared" si="9"/>
        <v>798000</v>
      </c>
      <c r="K753"/>
      <c r="L753"/>
      <c r="M753"/>
      <c r="N753"/>
      <c r="O753"/>
      <c r="P753"/>
      <c r="Q753"/>
      <c r="R753"/>
      <c r="S753"/>
      <c r="T753"/>
      <c r="U753"/>
      <c r="V753"/>
      <c r="W753"/>
      <c r="X753"/>
      <c r="Y753"/>
      <c r="Z753"/>
      <c r="AA753"/>
      <c r="AB753"/>
      <c r="AC753"/>
      <c r="AD753"/>
      <c r="AE753"/>
      <c r="AF753"/>
      <c r="AG753"/>
      <c r="AH753"/>
      <c r="AI753"/>
      <c r="AJ753"/>
      <c r="AK753"/>
      <c r="AL753"/>
      <c r="AM753"/>
      <c r="AN753"/>
      <c r="AO753"/>
      <c r="AP753"/>
      <c r="AQ753"/>
      <c r="AR753"/>
      <c r="AS753"/>
      <c r="AT753"/>
      <c r="AU753"/>
      <c r="AV753"/>
      <c r="AW753"/>
      <c r="AX753"/>
    </row>
    <row r="754" spans="1:50" x14ac:dyDescent="0.25">
      <c r="A754" s="259">
        <v>866</v>
      </c>
      <c r="B754" s="259" t="s">
        <v>1198</v>
      </c>
      <c r="E754" s="259" t="s">
        <v>928</v>
      </c>
      <c r="G754" s="324">
        <v>800000</v>
      </c>
      <c r="H754" s="325">
        <v>0</v>
      </c>
      <c r="I754" s="324">
        <f t="shared" si="9"/>
        <v>800000</v>
      </c>
      <c r="K754"/>
      <c r="L754"/>
      <c r="M754"/>
      <c r="N754"/>
      <c r="O754"/>
      <c r="P754"/>
      <c r="Q754"/>
      <c r="R754"/>
      <c r="S754"/>
      <c r="T754"/>
      <c r="U754"/>
      <c r="V754"/>
      <c r="W754"/>
      <c r="X754"/>
      <c r="Y754"/>
      <c r="Z754"/>
      <c r="AA754"/>
      <c r="AB754"/>
      <c r="AC754"/>
      <c r="AD754"/>
      <c r="AE754"/>
      <c r="AF754"/>
      <c r="AG754"/>
      <c r="AH754"/>
      <c r="AI754"/>
      <c r="AJ754"/>
      <c r="AK754"/>
      <c r="AL754"/>
      <c r="AM754"/>
      <c r="AN754"/>
      <c r="AO754"/>
      <c r="AP754"/>
      <c r="AQ754"/>
      <c r="AR754"/>
      <c r="AS754"/>
      <c r="AT754"/>
      <c r="AU754"/>
      <c r="AV754"/>
      <c r="AW754"/>
      <c r="AX754"/>
    </row>
    <row r="755" spans="1:50" x14ac:dyDescent="0.25">
      <c r="A755" s="259">
        <v>867</v>
      </c>
      <c r="B755" s="259" t="s">
        <v>1237</v>
      </c>
      <c r="E755" s="259" t="s">
        <v>928</v>
      </c>
      <c r="G755" s="324">
        <v>803000</v>
      </c>
      <c r="H755" s="325">
        <v>0</v>
      </c>
      <c r="I755" s="324">
        <f t="shared" si="9"/>
        <v>803000</v>
      </c>
      <c r="K755"/>
      <c r="L755"/>
      <c r="M755"/>
      <c r="N755"/>
      <c r="O755"/>
      <c r="P755"/>
      <c r="Q755"/>
      <c r="R755"/>
      <c r="S755"/>
      <c r="T755"/>
      <c r="U755"/>
      <c r="V755"/>
      <c r="W755"/>
      <c r="X755"/>
      <c r="Y755"/>
      <c r="Z755"/>
      <c r="AA755"/>
      <c r="AB755"/>
      <c r="AC755"/>
      <c r="AD755"/>
      <c r="AE755"/>
      <c r="AF755"/>
      <c r="AG755"/>
      <c r="AH755"/>
      <c r="AI755"/>
      <c r="AJ755"/>
      <c r="AK755"/>
      <c r="AL755"/>
      <c r="AM755"/>
      <c r="AN755"/>
      <c r="AO755"/>
      <c r="AP755"/>
      <c r="AQ755"/>
      <c r="AR755"/>
      <c r="AS755"/>
      <c r="AT755"/>
      <c r="AU755"/>
      <c r="AV755"/>
      <c r="AW755"/>
      <c r="AX755"/>
    </row>
    <row r="756" spans="1:50" x14ac:dyDescent="0.25">
      <c r="A756" s="259">
        <v>868</v>
      </c>
      <c r="B756" s="259" t="s">
        <v>1232</v>
      </c>
      <c r="E756" s="259" t="s">
        <v>928</v>
      </c>
      <c r="G756" s="324">
        <v>812580</v>
      </c>
      <c r="H756" s="325">
        <v>0</v>
      </c>
      <c r="I756" s="324">
        <f t="shared" si="9"/>
        <v>812580</v>
      </c>
      <c r="K756"/>
      <c r="L756"/>
      <c r="M756"/>
      <c r="N756"/>
      <c r="O756"/>
      <c r="P756"/>
      <c r="Q756"/>
      <c r="R756"/>
      <c r="S756"/>
      <c r="T756"/>
      <c r="U756"/>
      <c r="V756"/>
      <c r="W756"/>
      <c r="X756"/>
      <c r="Y756"/>
      <c r="Z756"/>
      <c r="AA756"/>
      <c r="AB756"/>
      <c r="AC756"/>
      <c r="AD756"/>
      <c r="AE756"/>
      <c r="AF756"/>
      <c r="AG756"/>
      <c r="AH756"/>
      <c r="AI756"/>
      <c r="AJ756"/>
      <c r="AK756"/>
      <c r="AL756"/>
      <c r="AM756"/>
      <c r="AN756"/>
      <c r="AO756"/>
      <c r="AP756"/>
      <c r="AQ756"/>
      <c r="AR756"/>
      <c r="AS756"/>
      <c r="AT756"/>
      <c r="AU756"/>
      <c r="AV756"/>
      <c r="AW756"/>
      <c r="AX756"/>
    </row>
    <row r="757" spans="1:50" x14ac:dyDescent="0.25">
      <c r="A757" s="259">
        <v>869</v>
      </c>
      <c r="B757" s="259" t="s">
        <v>1180</v>
      </c>
      <c r="E757" s="259" t="s">
        <v>928</v>
      </c>
      <c r="G757" s="324">
        <v>836800</v>
      </c>
      <c r="H757" s="325">
        <v>0</v>
      </c>
      <c r="I757" s="324">
        <f t="shared" si="9"/>
        <v>836800</v>
      </c>
      <c r="K757"/>
      <c r="L757"/>
      <c r="M757"/>
      <c r="N757"/>
      <c r="O757"/>
      <c r="P757"/>
      <c r="Q757"/>
      <c r="R757"/>
      <c r="S757"/>
      <c r="T757"/>
      <c r="U757"/>
      <c r="V757"/>
      <c r="W757"/>
      <c r="X757"/>
      <c r="Y757"/>
      <c r="Z757"/>
      <c r="AA757"/>
      <c r="AB757"/>
      <c r="AC757"/>
      <c r="AD757"/>
      <c r="AE757"/>
      <c r="AF757"/>
      <c r="AG757"/>
      <c r="AH757"/>
      <c r="AI757"/>
      <c r="AJ757"/>
      <c r="AK757"/>
      <c r="AL757"/>
      <c r="AM757"/>
      <c r="AN757"/>
      <c r="AO757"/>
      <c r="AP757"/>
      <c r="AQ757"/>
      <c r="AR757"/>
      <c r="AS757"/>
      <c r="AT757"/>
      <c r="AU757"/>
      <c r="AV757"/>
      <c r="AW757"/>
      <c r="AX757"/>
    </row>
    <row r="758" spans="1:50" x14ac:dyDescent="0.25">
      <c r="A758" s="259">
        <v>870</v>
      </c>
      <c r="B758" s="259" t="s">
        <v>1132</v>
      </c>
      <c r="E758" s="259" t="s">
        <v>928</v>
      </c>
      <c r="G758" s="324">
        <v>844000</v>
      </c>
      <c r="H758" s="325">
        <v>0</v>
      </c>
      <c r="I758" s="324">
        <f t="shared" si="9"/>
        <v>844000</v>
      </c>
      <c r="K758"/>
      <c r="L758"/>
      <c r="M758"/>
      <c r="N758"/>
      <c r="O758"/>
      <c r="P758"/>
      <c r="Q758"/>
      <c r="R758"/>
      <c r="S758"/>
      <c r="T758"/>
      <c r="U758"/>
      <c r="V758"/>
      <c r="W758"/>
      <c r="X758"/>
      <c r="Y758"/>
      <c r="Z758"/>
      <c r="AA758"/>
      <c r="AB758"/>
      <c r="AC758"/>
      <c r="AD758"/>
      <c r="AE758"/>
      <c r="AF758"/>
      <c r="AG758"/>
      <c r="AH758"/>
      <c r="AI758"/>
      <c r="AJ758"/>
      <c r="AK758"/>
      <c r="AL758"/>
      <c r="AM758"/>
      <c r="AN758"/>
      <c r="AO758"/>
      <c r="AP758"/>
      <c r="AQ758"/>
      <c r="AR758"/>
      <c r="AS758"/>
      <c r="AT758"/>
      <c r="AU758"/>
      <c r="AV758"/>
      <c r="AW758"/>
      <c r="AX758"/>
    </row>
    <row r="759" spans="1:50" x14ac:dyDescent="0.25">
      <c r="A759" s="259">
        <v>871</v>
      </c>
      <c r="B759" s="259" t="s">
        <v>1155</v>
      </c>
      <c r="E759" s="259" t="s">
        <v>928</v>
      </c>
      <c r="G759" s="324">
        <v>844000</v>
      </c>
      <c r="H759" s="325">
        <v>0</v>
      </c>
      <c r="I759" s="324">
        <f t="shared" si="9"/>
        <v>844000</v>
      </c>
      <c r="K759"/>
      <c r="L759"/>
      <c r="M759"/>
      <c r="N759"/>
      <c r="O759"/>
      <c r="P759"/>
      <c r="Q759"/>
      <c r="R759"/>
      <c r="S759"/>
      <c r="T759"/>
      <c r="U759"/>
      <c r="V759"/>
      <c r="W759"/>
      <c r="X759"/>
      <c r="Y759"/>
      <c r="Z759"/>
      <c r="AA759"/>
      <c r="AB759"/>
      <c r="AC759"/>
      <c r="AD759"/>
      <c r="AE759"/>
      <c r="AF759"/>
      <c r="AG759"/>
      <c r="AH759"/>
      <c r="AI759"/>
      <c r="AJ759"/>
      <c r="AK759"/>
      <c r="AL759"/>
      <c r="AM759"/>
      <c r="AN759"/>
      <c r="AO759"/>
      <c r="AP759"/>
      <c r="AQ759"/>
      <c r="AR759"/>
      <c r="AS759"/>
      <c r="AT759"/>
      <c r="AU759"/>
      <c r="AV759"/>
      <c r="AW759"/>
      <c r="AX759"/>
    </row>
    <row r="760" spans="1:50" x14ac:dyDescent="0.25">
      <c r="A760" s="259">
        <v>872</v>
      </c>
      <c r="B760" s="259" t="s">
        <v>1180</v>
      </c>
      <c r="E760" s="259" t="s">
        <v>928</v>
      </c>
      <c r="G760" s="324">
        <v>847550</v>
      </c>
      <c r="H760" s="325">
        <v>0</v>
      </c>
      <c r="I760" s="324">
        <f t="shared" si="9"/>
        <v>847550</v>
      </c>
      <c r="K760"/>
      <c r="L760"/>
      <c r="M760"/>
      <c r="N760"/>
      <c r="O760"/>
      <c r="P760"/>
      <c r="Q760"/>
      <c r="R760"/>
      <c r="S760"/>
      <c r="T760"/>
      <c r="U760"/>
      <c r="V760"/>
      <c r="W760"/>
      <c r="X760"/>
      <c r="Y760"/>
      <c r="Z760"/>
      <c r="AA760"/>
      <c r="AB760"/>
      <c r="AC760"/>
      <c r="AD760"/>
      <c r="AE760"/>
      <c r="AF760"/>
      <c r="AG760"/>
      <c r="AH760"/>
      <c r="AI760"/>
      <c r="AJ760"/>
      <c r="AK760"/>
      <c r="AL760"/>
      <c r="AM760"/>
      <c r="AN760"/>
      <c r="AO760"/>
      <c r="AP760"/>
      <c r="AQ760"/>
      <c r="AR760"/>
      <c r="AS760"/>
      <c r="AT760"/>
      <c r="AU760"/>
      <c r="AV760"/>
      <c r="AW760"/>
      <c r="AX760"/>
    </row>
    <row r="761" spans="1:50" x14ac:dyDescent="0.25">
      <c r="A761" s="259">
        <v>873</v>
      </c>
      <c r="B761" s="259" t="s">
        <v>1233</v>
      </c>
      <c r="E761" s="259" t="s">
        <v>928</v>
      </c>
      <c r="G761" s="324">
        <v>863800</v>
      </c>
      <c r="H761" s="325">
        <v>0</v>
      </c>
      <c r="I761" s="324">
        <f t="shared" si="9"/>
        <v>863800</v>
      </c>
      <c r="K761"/>
      <c r="L761"/>
      <c r="M761"/>
      <c r="N761"/>
      <c r="O761"/>
      <c r="P761"/>
      <c r="Q761"/>
      <c r="R761"/>
      <c r="S761"/>
      <c r="T761"/>
      <c r="U761"/>
      <c r="V761"/>
      <c r="W761"/>
      <c r="X761"/>
      <c r="Y761"/>
      <c r="Z761"/>
      <c r="AA761"/>
      <c r="AB761"/>
      <c r="AC761"/>
      <c r="AD761"/>
      <c r="AE761"/>
      <c r="AF761"/>
      <c r="AG761"/>
      <c r="AH761"/>
      <c r="AI761"/>
      <c r="AJ761"/>
      <c r="AK761"/>
      <c r="AL761"/>
      <c r="AM761"/>
      <c r="AN761"/>
      <c r="AO761"/>
      <c r="AP761"/>
      <c r="AQ761"/>
      <c r="AR761"/>
      <c r="AS761"/>
      <c r="AT761"/>
      <c r="AU761"/>
      <c r="AV761"/>
      <c r="AW761"/>
      <c r="AX761"/>
    </row>
    <row r="762" spans="1:50" x14ac:dyDescent="0.25">
      <c r="A762" s="259">
        <v>874</v>
      </c>
      <c r="B762" s="259" t="s">
        <v>1132</v>
      </c>
      <c r="E762" s="259" t="s">
        <v>928</v>
      </c>
      <c r="G762" s="324">
        <v>870000</v>
      </c>
      <c r="H762" s="325">
        <v>0</v>
      </c>
      <c r="I762" s="324">
        <f t="shared" si="9"/>
        <v>870000</v>
      </c>
      <c r="K762"/>
      <c r="L762"/>
      <c r="M762"/>
      <c r="N762"/>
      <c r="O762"/>
      <c r="P762"/>
      <c r="Q762"/>
      <c r="R762"/>
      <c r="S762"/>
      <c r="T762"/>
      <c r="U762"/>
      <c r="V762"/>
      <c r="W762"/>
      <c r="X762"/>
      <c r="Y762"/>
      <c r="Z762"/>
      <c r="AA762"/>
      <c r="AB762"/>
      <c r="AC762"/>
      <c r="AD762"/>
      <c r="AE762"/>
      <c r="AF762"/>
      <c r="AG762"/>
      <c r="AH762"/>
      <c r="AI762"/>
      <c r="AJ762"/>
      <c r="AK762"/>
      <c r="AL762"/>
      <c r="AM762"/>
      <c r="AN762"/>
      <c r="AO762"/>
      <c r="AP762"/>
      <c r="AQ762"/>
      <c r="AR762"/>
      <c r="AS762"/>
      <c r="AT762"/>
      <c r="AU762"/>
      <c r="AV762"/>
      <c r="AW762"/>
      <c r="AX762"/>
    </row>
    <row r="763" spans="1:50" x14ac:dyDescent="0.25">
      <c r="A763" s="259">
        <v>875</v>
      </c>
      <c r="B763" s="259" t="s">
        <v>1180</v>
      </c>
      <c r="E763" s="259" t="s">
        <v>928</v>
      </c>
      <c r="G763" s="324">
        <v>886000</v>
      </c>
      <c r="H763" s="325">
        <v>0</v>
      </c>
      <c r="I763" s="324">
        <f t="shared" si="9"/>
        <v>886000</v>
      </c>
      <c r="K763"/>
      <c r="L763"/>
      <c r="M763"/>
      <c r="N763"/>
      <c r="O763"/>
      <c r="P763"/>
      <c r="Q763"/>
      <c r="R763"/>
      <c r="S763"/>
      <c r="T763"/>
      <c r="U763"/>
      <c r="V763"/>
      <c r="W763"/>
      <c r="X763"/>
      <c r="Y763"/>
      <c r="Z763"/>
      <c r="AA763"/>
      <c r="AB763"/>
      <c r="AC763"/>
      <c r="AD763"/>
      <c r="AE763"/>
      <c r="AF763"/>
      <c r="AG763"/>
      <c r="AH763"/>
      <c r="AI763"/>
      <c r="AJ763"/>
      <c r="AK763"/>
      <c r="AL763"/>
      <c r="AM763"/>
      <c r="AN763"/>
      <c r="AO763"/>
      <c r="AP763"/>
      <c r="AQ763"/>
      <c r="AR763"/>
      <c r="AS763"/>
      <c r="AT763"/>
      <c r="AU763"/>
      <c r="AV763"/>
      <c r="AW763"/>
      <c r="AX763"/>
    </row>
    <row r="764" spans="1:50" x14ac:dyDescent="0.25">
      <c r="A764" s="259">
        <v>876</v>
      </c>
      <c r="B764" s="259" t="s">
        <v>1193</v>
      </c>
      <c r="E764" s="259" t="s">
        <v>928</v>
      </c>
      <c r="G764" s="324">
        <v>886340</v>
      </c>
      <c r="H764" s="325">
        <v>0</v>
      </c>
      <c r="I764" s="324">
        <f t="shared" si="9"/>
        <v>886340</v>
      </c>
      <c r="K764"/>
      <c r="L764"/>
      <c r="M764"/>
      <c r="N764"/>
      <c r="O764"/>
      <c r="P764"/>
      <c r="Q764"/>
      <c r="R764"/>
      <c r="S764"/>
      <c r="T764"/>
      <c r="U764"/>
      <c r="V764"/>
      <c r="W764"/>
      <c r="X764"/>
      <c r="Y764"/>
      <c r="Z764"/>
      <c r="AA764"/>
      <c r="AB764"/>
      <c r="AC764"/>
      <c r="AD764"/>
      <c r="AE764"/>
      <c r="AF764"/>
      <c r="AG764"/>
      <c r="AH764"/>
      <c r="AI764"/>
      <c r="AJ764"/>
      <c r="AK764"/>
      <c r="AL764"/>
      <c r="AM764"/>
      <c r="AN764"/>
      <c r="AO764"/>
      <c r="AP764"/>
      <c r="AQ764"/>
      <c r="AR764"/>
      <c r="AS764"/>
      <c r="AT764"/>
      <c r="AU764"/>
      <c r="AV764"/>
      <c r="AW764"/>
      <c r="AX764"/>
    </row>
    <row r="765" spans="1:50" x14ac:dyDescent="0.25">
      <c r="A765" s="259">
        <v>877</v>
      </c>
      <c r="B765" s="259" t="s">
        <v>1233</v>
      </c>
      <c r="E765" s="259" t="s">
        <v>928</v>
      </c>
      <c r="G765" s="324">
        <v>890500</v>
      </c>
      <c r="H765" s="325">
        <v>0</v>
      </c>
      <c r="I765" s="324">
        <f t="shared" si="9"/>
        <v>890500</v>
      </c>
      <c r="K765"/>
      <c r="L765"/>
      <c r="M765"/>
      <c r="N765"/>
      <c r="O765"/>
      <c r="P765"/>
      <c r="Q765"/>
      <c r="R765"/>
      <c r="S765"/>
      <c r="T765"/>
      <c r="U765"/>
      <c r="V765"/>
      <c r="W765"/>
      <c r="X765"/>
      <c r="Y765"/>
      <c r="Z765"/>
      <c r="AA765"/>
      <c r="AB765"/>
      <c r="AC765"/>
      <c r="AD765"/>
      <c r="AE765"/>
      <c r="AF765"/>
      <c r="AG765"/>
      <c r="AH765"/>
      <c r="AI765"/>
      <c r="AJ765"/>
      <c r="AK765"/>
      <c r="AL765"/>
      <c r="AM765"/>
      <c r="AN765"/>
      <c r="AO765"/>
      <c r="AP765"/>
      <c r="AQ765"/>
      <c r="AR765"/>
      <c r="AS765"/>
      <c r="AT765"/>
      <c r="AU765"/>
      <c r="AV765"/>
      <c r="AW765"/>
      <c r="AX765"/>
    </row>
    <row r="766" spans="1:50" x14ac:dyDescent="0.25">
      <c r="A766" s="259">
        <v>878</v>
      </c>
      <c r="B766" s="259" t="s">
        <v>1233</v>
      </c>
      <c r="E766" s="259" t="s">
        <v>928</v>
      </c>
      <c r="G766" s="324">
        <v>903280</v>
      </c>
      <c r="H766" s="325">
        <v>0</v>
      </c>
      <c r="I766" s="324">
        <f t="shared" si="9"/>
        <v>903280</v>
      </c>
      <c r="K766"/>
      <c r="L766"/>
      <c r="M766"/>
      <c r="N766"/>
      <c r="O766"/>
      <c r="P766"/>
      <c r="Q766"/>
      <c r="R766"/>
      <c r="S766"/>
      <c r="T766"/>
      <c r="U766"/>
      <c r="V766"/>
      <c r="W766"/>
      <c r="X766"/>
      <c r="Y766"/>
      <c r="Z766"/>
      <c r="AA766"/>
      <c r="AB766"/>
      <c r="AC766"/>
      <c r="AD766"/>
      <c r="AE766"/>
      <c r="AF766"/>
      <c r="AG766"/>
      <c r="AH766"/>
      <c r="AI766"/>
      <c r="AJ766"/>
      <c r="AK766"/>
      <c r="AL766"/>
      <c r="AM766"/>
      <c r="AN766"/>
      <c r="AO766"/>
      <c r="AP766"/>
      <c r="AQ766"/>
      <c r="AR766"/>
      <c r="AS766"/>
      <c r="AT766"/>
      <c r="AU766"/>
      <c r="AV766"/>
      <c r="AW766"/>
      <c r="AX766"/>
    </row>
    <row r="767" spans="1:50" x14ac:dyDescent="0.25">
      <c r="A767" s="259">
        <v>879</v>
      </c>
      <c r="B767" s="259" t="s">
        <v>1193</v>
      </c>
      <c r="E767" s="259" t="s">
        <v>928</v>
      </c>
      <c r="G767" s="324">
        <v>906000</v>
      </c>
      <c r="H767" s="325">
        <v>0</v>
      </c>
      <c r="I767" s="324">
        <f t="shared" si="9"/>
        <v>906000</v>
      </c>
      <c r="K767"/>
      <c r="L767"/>
      <c r="M767"/>
      <c r="N767"/>
      <c r="O767"/>
      <c r="P767"/>
      <c r="Q767"/>
      <c r="R767"/>
      <c r="S767"/>
      <c r="T767"/>
      <c r="U767"/>
      <c r="V767"/>
      <c r="W767"/>
      <c r="X767"/>
      <c r="Y767"/>
      <c r="Z767"/>
      <c r="AA767"/>
      <c r="AB767"/>
      <c r="AC767"/>
      <c r="AD767"/>
      <c r="AE767"/>
      <c r="AF767"/>
      <c r="AG767"/>
      <c r="AH767"/>
      <c r="AI767"/>
      <c r="AJ767"/>
      <c r="AK767"/>
      <c r="AL767"/>
      <c r="AM767"/>
      <c r="AN767"/>
      <c r="AO767"/>
      <c r="AP767"/>
      <c r="AQ767"/>
      <c r="AR767"/>
      <c r="AS767"/>
      <c r="AT767"/>
      <c r="AU767"/>
      <c r="AV767"/>
      <c r="AW767"/>
      <c r="AX767"/>
    </row>
    <row r="768" spans="1:50" x14ac:dyDescent="0.25">
      <c r="A768" s="259">
        <v>880</v>
      </c>
      <c r="B768" s="259" t="s">
        <v>1224</v>
      </c>
      <c r="E768" s="259" t="s">
        <v>928</v>
      </c>
      <c r="G768" s="324">
        <v>920000</v>
      </c>
      <c r="H768" s="325">
        <v>0</v>
      </c>
      <c r="I768" s="324">
        <f t="shared" si="9"/>
        <v>920000</v>
      </c>
      <c r="K768"/>
      <c r="L768"/>
      <c r="M768"/>
      <c r="N768"/>
      <c r="O768"/>
      <c r="P768"/>
      <c r="Q768"/>
      <c r="R768"/>
      <c r="S768"/>
      <c r="T768"/>
      <c r="U768"/>
      <c r="V768"/>
      <c r="W768"/>
      <c r="X768"/>
      <c r="Y768"/>
      <c r="Z768"/>
      <c r="AA768"/>
      <c r="AB768"/>
      <c r="AC768"/>
      <c r="AD768"/>
      <c r="AE768"/>
      <c r="AF768"/>
      <c r="AG768"/>
      <c r="AH768"/>
      <c r="AI768"/>
      <c r="AJ768"/>
      <c r="AK768"/>
      <c r="AL768"/>
      <c r="AM768"/>
      <c r="AN768"/>
      <c r="AO768"/>
      <c r="AP768"/>
      <c r="AQ768"/>
      <c r="AR768"/>
      <c r="AS768"/>
      <c r="AT768"/>
      <c r="AU768"/>
      <c r="AV768"/>
      <c r="AW768"/>
      <c r="AX768"/>
    </row>
    <row r="769" spans="1:50" x14ac:dyDescent="0.25">
      <c r="A769" s="259">
        <v>882</v>
      </c>
      <c r="B769" s="259" t="s">
        <v>1208</v>
      </c>
      <c r="E769" s="259" t="s">
        <v>928</v>
      </c>
      <c r="G769" s="324">
        <v>971800</v>
      </c>
      <c r="H769" s="325">
        <v>0</v>
      </c>
      <c r="I769" s="324">
        <f t="shared" si="9"/>
        <v>971800</v>
      </c>
      <c r="K769"/>
      <c r="L769"/>
      <c r="M769"/>
      <c r="N769"/>
      <c r="O769"/>
      <c r="P769"/>
      <c r="Q769"/>
      <c r="R769"/>
      <c r="S769"/>
      <c r="T769"/>
      <c r="U769"/>
      <c r="V769"/>
      <c r="W769"/>
      <c r="X769"/>
      <c r="Y769"/>
      <c r="Z769"/>
      <c r="AA769"/>
      <c r="AB769"/>
      <c r="AC769"/>
      <c r="AD769"/>
      <c r="AE769"/>
      <c r="AF769"/>
      <c r="AG769"/>
      <c r="AH769"/>
      <c r="AI769"/>
      <c r="AJ769"/>
      <c r="AK769"/>
      <c r="AL769"/>
      <c r="AM769"/>
      <c r="AN769"/>
      <c r="AO769"/>
      <c r="AP769"/>
      <c r="AQ769"/>
      <c r="AR769"/>
      <c r="AS769"/>
      <c r="AT769"/>
      <c r="AU769"/>
      <c r="AV769"/>
      <c r="AW769"/>
      <c r="AX769"/>
    </row>
    <row r="770" spans="1:50" x14ac:dyDescent="0.25">
      <c r="A770" s="259">
        <v>883</v>
      </c>
      <c r="B770" s="259" t="s">
        <v>1236</v>
      </c>
      <c r="E770" s="259" t="s">
        <v>928</v>
      </c>
      <c r="G770" s="324">
        <v>983305</v>
      </c>
      <c r="H770" s="325">
        <v>0</v>
      </c>
      <c r="I770" s="324">
        <f t="shared" si="9"/>
        <v>983305</v>
      </c>
      <c r="K770"/>
      <c r="L770"/>
      <c r="M770"/>
      <c r="N770"/>
      <c r="O770"/>
      <c r="P770"/>
      <c r="Q770"/>
      <c r="R770"/>
      <c r="S770"/>
      <c r="T770"/>
      <c r="U770"/>
      <c r="V770"/>
      <c r="W770"/>
      <c r="X770"/>
      <c r="Y770"/>
      <c r="Z770"/>
      <c r="AA770"/>
      <c r="AB770"/>
      <c r="AC770"/>
      <c r="AD770"/>
      <c r="AE770"/>
      <c r="AF770"/>
      <c r="AG770"/>
      <c r="AH770"/>
      <c r="AI770"/>
      <c r="AJ770"/>
      <c r="AK770"/>
      <c r="AL770"/>
      <c r="AM770"/>
      <c r="AN770"/>
      <c r="AO770"/>
      <c r="AP770"/>
      <c r="AQ770"/>
      <c r="AR770"/>
      <c r="AS770"/>
      <c r="AT770"/>
      <c r="AU770"/>
      <c r="AV770"/>
      <c r="AW770"/>
      <c r="AX770"/>
    </row>
    <row r="771" spans="1:50" x14ac:dyDescent="0.25">
      <c r="A771" s="259">
        <v>884</v>
      </c>
      <c r="B771" s="259" t="s">
        <v>1235</v>
      </c>
      <c r="E771" s="259" t="s">
        <v>928</v>
      </c>
      <c r="G771" s="324">
        <v>1000000</v>
      </c>
      <c r="H771" s="325">
        <v>0</v>
      </c>
      <c r="I771" s="324">
        <f t="shared" si="9"/>
        <v>1000000</v>
      </c>
      <c r="K771"/>
      <c r="L771"/>
      <c r="M771"/>
      <c r="N771"/>
      <c r="O771"/>
      <c r="P771"/>
      <c r="Q771"/>
      <c r="R771"/>
      <c r="S771"/>
      <c r="T771"/>
      <c r="U771"/>
      <c r="V771"/>
      <c r="W771"/>
      <c r="X771"/>
      <c r="Y771"/>
      <c r="Z771"/>
      <c r="AA771"/>
      <c r="AB771"/>
      <c r="AC771"/>
      <c r="AD771"/>
      <c r="AE771"/>
      <c r="AF771"/>
      <c r="AG771"/>
      <c r="AH771"/>
      <c r="AI771"/>
      <c r="AJ771"/>
      <c r="AK771"/>
      <c r="AL771"/>
      <c r="AM771"/>
      <c r="AN771"/>
      <c r="AO771"/>
      <c r="AP771"/>
      <c r="AQ771"/>
      <c r="AR771"/>
      <c r="AS771"/>
      <c r="AT771"/>
      <c r="AU771"/>
      <c r="AV771"/>
      <c r="AW771"/>
      <c r="AX771"/>
    </row>
    <row r="772" spans="1:50" x14ac:dyDescent="0.25">
      <c r="A772" s="259">
        <v>885</v>
      </c>
      <c r="B772" s="259" t="s">
        <v>1209</v>
      </c>
      <c r="E772" s="259" t="s">
        <v>928</v>
      </c>
      <c r="G772" s="324">
        <v>1005000</v>
      </c>
      <c r="H772" s="325">
        <v>0</v>
      </c>
      <c r="I772" s="324">
        <f t="shared" si="9"/>
        <v>1005000</v>
      </c>
      <c r="K772"/>
      <c r="L772"/>
      <c r="M772"/>
      <c r="N772"/>
      <c r="O772"/>
      <c r="P772"/>
      <c r="Q772"/>
      <c r="R772"/>
      <c r="S772"/>
      <c r="T772"/>
      <c r="U772"/>
      <c r="V772"/>
      <c r="W772"/>
      <c r="X772"/>
      <c r="Y772"/>
      <c r="Z772"/>
      <c r="AA772"/>
      <c r="AB772"/>
      <c r="AC772"/>
      <c r="AD772"/>
      <c r="AE772"/>
      <c r="AF772"/>
      <c r="AG772"/>
      <c r="AH772"/>
      <c r="AI772"/>
      <c r="AJ772"/>
      <c r="AK772"/>
      <c r="AL772"/>
      <c r="AM772"/>
      <c r="AN772"/>
      <c r="AO772"/>
      <c r="AP772"/>
      <c r="AQ772"/>
      <c r="AR772"/>
      <c r="AS772"/>
      <c r="AT772"/>
      <c r="AU772"/>
      <c r="AV772"/>
      <c r="AW772"/>
      <c r="AX772"/>
    </row>
    <row r="773" spans="1:50" x14ac:dyDescent="0.25">
      <c r="A773" s="259">
        <v>886</v>
      </c>
      <c r="B773" s="259" t="s">
        <v>1206</v>
      </c>
      <c r="E773" s="259" t="s">
        <v>928</v>
      </c>
      <c r="G773" s="324">
        <v>1010850</v>
      </c>
      <c r="H773" s="325">
        <v>0</v>
      </c>
      <c r="I773" s="324">
        <f t="shared" si="9"/>
        <v>1010850</v>
      </c>
      <c r="K773"/>
      <c r="L773"/>
      <c r="M773"/>
      <c r="N773"/>
      <c r="O773"/>
      <c r="P773"/>
      <c r="Q773"/>
      <c r="R773"/>
      <c r="S773"/>
      <c r="T773"/>
      <c r="U773"/>
      <c r="V773"/>
      <c r="W773"/>
      <c r="X773"/>
      <c r="Y773"/>
      <c r="Z773"/>
      <c r="AA773"/>
      <c r="AB773"/>
      <c r="AC773"/>
      <c r="AD773"/>
      <c r="AE773"/>
      <c r="AF773"/>
      <c r="AG773"/>
      <c r="AH773"/>
      <c r="AI773"/>
      <c r="AJ773"/>
      <c r="AK773"/>
      <c r="AL773"/>
      <c r="AM773"/>
      <c r="AN773"/>
      <c r="AO773"/>
      <c r="AP773"/>
      <c r="AQ773"/>
      <c r="AR773"/>
      <c r="AS773"/>
      <c r="AT773"/>
      <c r="AU773"/>
      <c r="AV773"/>
      <c r="AW773"/>
      <c r="AX773"/>
    </row>
    <row r="774" spans="1:50" x14ac:dyDescent="0.25">
      <c r="A774" s="259">
        <v>887</v>
      </c>
      <c r="B774" s="259" t="s">
        <v>1173</v>
      </c>
      <c r="E774" s="259" t="s">
        <v>928</v>
      </c>
      <c r="G774" s="324">
        <v>1038490</v>
      </c>
      <c r="H774" s="325">
        <v>0</v>
      </c>
      <c r="I774" s="324">
        <f t="shared" si="9"/>
        <v>1038490</v>
      </c>
      <c r="K774"/>
      <c r="L774"/>
      <c r="M774"/>
      <c r="N774"/>
      <c r="O774"/>
      <c r="P774"/>
      <c r="Q774"/>
      <c r="R774"/>
      <c r="S774"/>
      <c r="T774"/>
      <c r="U774"/>
      <c r="V774"/>
      <c r="W774"/>
      <c r="X774"/>
      <c r="Y774"/>
      <c r="Z774"/>
      <c r="AA774"/>
      <c r="AB774"/>
      <c r="AC774"/>
      <c r="AD774"/>
      <c r="AE774"/>
      <c r="AF774"/>
      <c r="AG774"/>
      <c r="AH774"/>
      <c r="AI774"/>
      <c r="AJ774"/>
      <c r="AK774"/>
      <c r="AL774"/>
      <c r="AM774"/>
      <c r="AN774"/>
      <c r="AO774"/>
      <c r="AP774"/>
      <c r="AQ774"/>
      <c r="AR774"/>
      <c r="AS774"/>
      <c r="AT774"/>
      <c r="AU774"/>
      <c r="AV774"/>
      <c r="AW774"/>
      <c r="AX774"/>
    </row>
    <row r="775" spans="1:50" x14ac:dyDescent="0.25">
      <c r="A775" s="259">
        <v>888</v>
      </c>
      <c r="B775" s="259" t="s">
        <v>1156</v>
      </c>
      <c r="E775" s="259" t="s">
        <v>928</v>
      </c>
      <c r="G775" s="324">
        <v>1050000</v>
      </c>
      <c r="H775" s="325">
        <v>0</v>
      </c>
      <c r="I775" s="324">
        <f t="shared" si="9"/>
        <v>1050000</v>
      </c>
      <c r="K775"/>
      <c r="L775"/>
      <c r="M775"/>
      <c r="N775"/>
      <c r="O775"/>
      <c r="P775"/>
      <c r="Q775"/>
      <c r="R775"/>
      <c r="S775"/>
      <c r="T775"/>
      <c r="U775"/>
      <c r="V775"/>
      <c r="W775"/>
      <c r="X775"/>
      <c r="Y775"/>
      <c r="Z775"/>
      <c r="AA775"/>
      <c r="AB775"/>
      <c r="AC775"/>
      <c r="AD775"/>
      <c r="AE775"/>
      <c r="AF775"/>
      <c r="AG775"/>
      <c r="AH775"/>
      <c r="AI775"/>
      <c r="AJ775"/>
      <c r="AK775"/>
      <c r="AL775"/>
      <c r="AM775"/>
      <c r="AN775"/>
      <c r="AO775"/>
      <c r="AP775"/>
      <c r="AQ775"/>
      <c r="AR775"/>
      <c r="AS775"/>
      <c r="AT775"/>
      <c r="AU775"/>
      <c r="AV775"/>
      <c r="AW775"/>
      <c r="AX775"/>
    </row>
    <row r="776" spans="1:50" x14ac:dyDescent="0.25">
      <c r="A776" s="259">
        <v>889</v>
      </c>
      <c r="B776" s="259" t="s">
        <v>1182</v>
      </c>
      <c r="E776" s="259" t="s">
        <v>928</v>
      </c>
      <c r="G776" s="324">
        <v>1079490</v>
      </c>
      <c r="H776" s="325">
        <v>0</v>
      </c>
      <c r="I776" s="324">
        <f t="shared" si="9"/>
        <v>1079490</v>
      </c>
      <c r="K776"/>
      <c r="L776"/>
      <c r="M776"/>
      <c r="N776"/>
      <c r="O776"/>
      <c r="P776"/>
      <c r="Q776"/>
      <c r="R776"/>
      <c r="S776"/>
      <c r="T776"/>
      <c r="U776"/>
      <c r="V776"/>
      <c r="W776"/>
      <c r="X776"/>
      <c r="Y776"/>
      <c r="Z776"/>
      <c r="AA776"/>
      <c r="AB776"/>
      <c r="AC776"/>
      <c r="AD776"/>
      <c r="AE776"/>
      <c r="AF776"/>
      <c r="AG776"/>
      <c r="AH776"/>
      <c r="AI776"/>
      <c r="AJ776"/>
      <c r="AK776"/>
      <c r="AL776"/>
      <c r="AM776"/>
      <c r="AN776"/>
      <c r="AO776"/>
      <c r="AP776"/>
      <c r="AQ776"/>
      <c r="AR776"/>
      <c r="AS776"/>
      <c r="AT776"/>
      <c r="AU776"/>
      <c r="AV776"/>
      <c r="AW776"/>
      <c r="AX776"/>
    </row>
    <row r="777" spans="1:50" x14ac:dyDescent="0.25">
      <c r="A777" s="259">
        <v>890</v>
      </c>
      <c r="B777" s="259" t="s">
        <v>1171</v>
      </c>
      <c r="E777" s="259" t="s">
        <v>928</v>
      </c>
      <c r="G777" s="324">
        <v>1081500</v>
      </c>
      <c r="H777" s="325">
        <v>0</v>
      </c>
      <c r="I777" s="324">
        <f t="shared" si="9"/>
        <v>1081500</v>
      </c>
      <c r="K777"/>
      <c r="L777"/>
      <c r="M777"/>
      <c r="N777"/>
      <c r="O777"/>
      <c r="P777"/>
      <c r="Q777"/>
      <c r="R777"/>
      <c r="S777"/>
      <c r="T777"/>
      <c r="U777"/>
      <c r="V777"/>
      <c r="W777"/>
      <c r="X777"/>
      <c r="Y777"/>
      <c r="Z777"/>
      <c r="AA777"/>
      <c r="AB777"/>
      <c r="AC777"/>
      <c r="AD777"/>
      <c r="AE777"/>
      <c r="AF777"/>
      <c r="AG777"/>
      <c r="AH777"/>
      <c r="AI777"/>
      <c r="AJ777"/>
      <c r="AK777"/>
      <c r="AL777"/>
      <c r="AM777"/>
      <c r="AN777"/>
      <c r="AO777"/>
      <c r="AP777"/>
      <c r="AQ777"/>
      <c r="AR777"/>
      <c r="AS777"/>
      <c r="AT777"/>
      <c r="AU777"/>
      <c r="AV777"/>
      <c r="AW777"/>
      <c r="AX777"/>
    </row>
    <row r="778" spans="1:50" x14ac:dyDescent="0.25">
      <c r="A778" s="259">
        <v>891</v>
      </c>
      <c r="B778" s="259" t="s">
        <v>1180</v>
      </c>
      <c r="E778" s="259" t="s">
        <v>928</v>
      </c>
      <c r="G778" s="324">
        <v>1090000</v>
      </c>
      <c r="H778" s="325">
        <v>0</v>
      </c>
      <c r="I778" s="324">
        <f t="shared" si="9"/>
        <v>1090000</v>
      </c>
      <c r="K778"/>
      <c r="L778"/>
      <c r="M778"/>
      <c r="N778"/>
      <c r="O778"/>
      <c r="P778"/>
      <c r="Q778"/>
      <c r="R778"/>
      <c r="S778"/>
      <c r="T778"/>
      <c r="U778"/>
      <c r="V778"/>
      <c r="W778"/>
      <c r="X778"/>
      <c r="Y778"/>
      <c r="Z778"/>
      <c r="AA778"/>
      <c r="AB778"/>
      <c r="AC778"/>
      <c r="AD778"/>
      <c r="AE778"/>
      <c r="AF778"/>
      <c r="AG778"/>
      <c r="AH778"/>
      <c r="AI778"/>
      <c r="AJ778"/>
      <c r="AK778"/>
      <c r="AL778"/>
      <c r="AM778"/>
      <c r="AN778"/>
      <c r="AO778"/>
      <c r="AP778"/>
      <c r="AQ778"/>
      <c r="AR778"/>
      <c r="AS778"/>
      <c r="AT778"/>
      <c r="AU778"/>
      <c r="AV778"/>
      <c r="AW778"/>
      <c r="AX778"/>
    </row>
    <row r="779" spans="1:50" x14ac:dyDescent="0.25">
      <c r="A779" s="259">
        <v>892</v>
      </c>
      <c r="B779" s="259" t="s">
        <v>1180</v>
      </c>
      <c r="E779" s="259" t="s">
        <v>928</v>
      </c>
      <c r="G779" s="324">
        <v>1100000</v>
      </c>
      <c r="H779" s="325">
        <v>0</v>
      </c>
      <c r="I779" s="324">
        <f t="shared" si="9"/>
        <v>1100000</v>
      </c>
      <c r="K779"/>
      <c r="L779"/>
      <c r="M779"/>
      <c r="N779"/>
      <c r="O779"/>
      <c r="P779"/>
      <c r="Q779"/>
      <c r="R779"/>
      <c r="S779"/>
      <c r="T779"/>
      <c r="U779"/>
      <c r="V779"/>
      <c r="W779"/>
      <c r="X779"/>
      <c r="Y779"/>
      <c r="Z779"/>
      <c r="AA779"/>
      <c r="AB779"/>
      <c r="AC779"/>
      <c r="AD779"/>
      <c r="AE779"/>
      <c r="AF779"/>
      <c r="AG779"/>
      <c r="AH779"/>
      <c r="AI779"/>
      <c r="AJ779"/>
      <c r="AK779"/>
      <c r="AL779"/>
      <c r="AM779"/>
      <c r="AN779"/>
      <c r="AO779"/>
      <c r="AP779"/>
      <c r="AQ779"/>
      <c r="AR779"/>
      <c r="AS779"/>
      <c r="AT779"/>
      <c r="AU779"/>
      <c r="AV779"/>
      <c r="AW779"/>
      <c r="AX779"/>
    </row>
    <row r="780" spans="1:50" x14ac:dyDescent="0.25">
      <c r="A780" s="259">
        <v>893</v>
      </c>
      <c r="B780" s="259" t="s">
        <v>1156</v>
      </c>
      <c r="E780" s="259" t="s">
        <v>928</v>
      </c>
      <c r="G780" s="324">
        <v>1118000</v>
      </c>
      <c r="H780" s="325">
        <v>0</v>
      </c>
      <c r="I780" s="324">
        <f t="shared" si="9"/>
        <v>1118000</v>
      </c>
      <c r="K780"/>
      <c r="L780"/>
      <c r="M780"/>
      <c r="N780"/>
      <c r="O780"/>
      <c r="P780"/>
      <c r="Q780"/>
      <c r="R780"/>
      <c r="S780"/>
      <c r="T780"/>
      <c r="U780"/>
      <c r="V780"/>
      <c r="W780"/>
      <c r="X780"/>
      <c r="Y780"/>
      <c r="Z780"/>
      <c r="AA780"/>
      <c r="AB780"/>
      <c r="AC780"/>
      <c r="AD780"/>
      <c r="AE780"/>
      <c r="AF780"/>
      <c r="AG780"/>
      <c r="AH780"/>
      <c r="AI780"/>
      <c r="AJ780"/>
      <c r="AK780"/>
      <c r="AL780"/>
      <c r="AM780"/>
      <c r="AN780"/>
      <c r="AO780"/>
      <c r="AP780"/>
      <c r="AQ780"/>
      <c r="AR780"/>
      <c r="AS780"/>
      <c r="AT780"/>
      <c r="AU780"/>
      <c r="AV780"/>
      <c r="AW780"/>
      <c r="AX780"/>
    </row>
    <row r="781" spans="1:50" x14ac:dyDescent="0.25">
      <c r="A781" s="259">
        <v>894</v>
      </c>
      <c r="B781" s="259" t="s">
        <v>1182</v>
      </c>
      <c r="E781" s="259" t="s">
        <v>928</v>
      </c>
      <c r="G781" s="324">
        <v>1173500</v>
      </c>
      <c r="H781" s="325">
        <v>0</v>
      </c>
      <c r="I781" s="324">
        <f t="shared" si="9"/>
        <v>1173500</v>
      </c>
      <c r="K781"/>
      <c r="L781"/>
      <c r="M781"/>
      <c r="N781"/>
      <c r="O781"/>
      <c r="P781"/>
      <c r="Q781"/>
      <c r="R781"/>
      <c r="S781"/>
      <c r="T781"/>
      <c r="U781"/>
      <c r="V781"/>
      <c r="W781"/>
      <c r="X781"/>
      <c r="Y781"/>
      <c r="Z781"/>
      <c r="AA781"/>
      <c r="AB781"/>
      <c r="AC781"/>
      <c r="AD781"/>
      <c r="AE781"/>
      <c r="AF781"/>
      <c r="AG781"/>
      <c r="AH781"/>
      <c r="AI781"/>
      <c r="AJ781"/>
      <c r="AK781"/>
      <c r="AL781"/>
      <c r="AM781"/>
      <c r="AN781"/>
      <c r="AO781"/>
      <c r="AP781"/>
      <c r="AQ781"/>
      <c r="AR781"/>
      <c r="AS781"/>
      <c r="AT781"/>
      <c r="AU781"/>
      <c r="AV781"/>
      <c r="AW781"/>
      <c r="AX781"/>
    </row>
    <row r="782" spans="1:50" x14ac:dyDescent="0.25">
      <c r="A782" s="259">
        <v>895</v>
      </c>
      <c r="B782" s="259" t="s">
        <v>1230</v>
      </c>
      <c r="E782" s="259" t="s">
        <v>928</v>
      </c>
      <c r="G782" s="324">
        <v>1175000</v>
      </c>
      <c r="H782" s="325">
        <v>0</v>
      </c>
      <c r="I782" s="324">
        <f t="shared" si="9"/>
        <v>1175000</v>
      </c>
      <c r="K782"/>
      <c r="L782"/>
      <c r="M782"/>
      <c r="N782"/>
      <c r="O782"/>
      <c r="P782"/>
      <c r="Q782"/>
      <c r="R782"/>
      <c r="S782"/>
      <c r="T782"/>
      <c r="U782"/>
      <c r="V782"/>
      <c r="W782"/>
      <c r="X782"/>
      <c r="Y782"/>
      <c r="Z782"/>
      <c r="AA782"/>
      <c r="AB782"/>
      <c r="AC782"/>
      <c r="AD782"/>
      <c r="AE782"/>
      <c r="AF782"/>
      <c r="AG782"/>
      <c r="AH782"/>
      <c r="AI782"/>
      <c r="AJ782"/>
      <c r="AK782"/>
      <c r="AL782"/>
      <c r="AM782"/>
      <c r="AN782"/>
      <c r="AO782"/>
      <c r="AP782"/>
      <c r="AQ782"/>
      <c r="AR782"/>
      <c r="AS782"/>
      <c r="AT782"/>
      <c r="AU782"/>
      <c r="AV782"/>
      <c r="AW782"/>
      <c r="AX782"/>
    </row>
    <row r="783" spans="1:50" x14ac:dyDescent="0.25">
      <c r="A783" s="259">
        <v>896</v>
      </c>
      <c r="B783" s="259" t="s">
        <v>1171</v>
      </c>
      <c r="E783" s="259" t="s">
        <v>928</v>
      </c>
      <c r="G783" s="324">
        <v>1185200</v>
      </c>
      <c r="H783" s="325">
        <v>0</v>
      </c>
      <c r="I783" s="324">
        <f t="shared" si="9"/>
        <v>1185200</v>
      </c>
      <c r="K783"/>
      <c r="L783"/>
      <c r="M783"/>
      <c r="N783"/>
      <c r="O783"/>
      <c r="P783"/>
      <c r="Q783"/>
      <c r="R783"/>
      <c r="S783"/>
      <c r="T783"/>
      <c r="U783"/>
      <c r="V783"/>
      <c r="W783"/>
      <c r="X783"/>
      <c r="Y783"/>
      <c r="Z783"/>
      <c r="AA783"/>
      <c r="AB783"/>
      <c r="AC783"/>
      <c r="AD783"/>
      <c r="AE783"/>
      <c r="AF783"/>
      <c r="AG783"/>
      <c r="AH783"/>
      <c r="AI783"/>
      <c r="AJ783"/>
      <c r="AK783"/>
      <c r="AL783"/>
      <c r="AM783"/>
      <c r="AN783"/>
      <c r="AO783"/>
      <c r="AP783"/>
      <c r="AQ783"/>
      <c r="AR783"/>
      <c r="AS783"/>
      <c r="AT783"/>
      <c r="AU783"/>
      <c r="AV783"/>
      <c r="AW783"/>
      <c r="AX783"/>
    </row>
    <row r="784" spans="1:50" x14ac:dyDescent="0.25">
      <c r="A784" s="259">
        <v>897</v>
      </c>
      <c r="B784" s="259" t="s">
        <v>970</v>
      </c>
      <c r="E784" s="259" t="s">
        <v>928</v>
      </c>
      <c r="G784" s="324">
        <v>1209000</v>
      </c>
      <c r="H784" s="325">
        <v>0</v>
      </c>
      <c r="I784" s="324">
        <f t="shared" si="9"/>
        <v>1209000</v>
      </c>
      <c r="K784"/>
      <c r="L784"/>
      <c r="M784"/>
      <c r="N784"/>
      <c r="O784"/>
      <c r="P784"/>
      <c r="Q784"/>
      <c r="R784"/>
      <c r="S784"/>
      <c r="T784"/>
      <c r="U784"/>
      <c r="V784"/>
      <c r="W784"/>
      <c r="X784"/>
      <c r="Y784"/>
      <c r="Z784"/>
      <c r="AA784"/>
      <c r="AB784"/>
      <c r="AC784"/>
      <c r="AD784"/>
      <c r="AE784"/>
      <c r="AF784"/>
      <c r="AG784"/>
      <c r="AH784"/>
      <c r="AI784"/>
      <c r="AJ784"/>
      <c r="AK784"/>
      <c r="AL784"/>
      <c r="AM784"/>
      <c r="AN784"/>
      <c r="AO784"/>
      <c r="AP784"/>
      <c r="AQ784"/>
      <c r="AR784"/>
      <c r="AS784"/>
      <c r="AT784"/>
      <c r="AU784"/>
      <c r="AV784"/>
      <c r="AW784"/>
      <c r="AX784"/>
    </row>
    <row r="785" spans="1:50" x14ac:dyDescent="0.25">
      <c r="A785" s="259">
        <v>898</v>
      </c>
      <c r="B785" s="259" t="s">
        <v>1180</v>
      </c>
      <c r="E785" s="259" t="s">
        <v>928</v>
      </c>
      <c r="G785" s="324">
        <v>1320000</v>
      </c>
      <c r="H785" s="325">
        <v>0</v>
      </c>
      <c r="I785" s="324">
        <f t="shared" si="9"/>
        <v>1320000</v>
      </c>
      <c r="K785"/>
      <c r="L785"/>
      <c r="M785"/>
      <c r="N785"/>
      <c r="O785"/>
      <c r="P785"/>
      <c r="Q785"/>
      <c r="R785"/>
      <c r="S785"/>
      <c r="T785"/>
      <c r="U785"/>
      <c r="V785"/>
      <c r="W785"/>
      <c r="X785"/>
      <c r="Y785"/>
      <c r="Z785"/>
      <c r="AA785"/>
      <c r="AB785"/>
      <c r="AC785"/>
      <c r="AD785"/>
      <c r="AE785"/>
      <c r="AF785"/>
      <c r="AG785"/>
      <c r="AH785"/>
      <c r="AI785"/>
      <c r="AJ785"/>
      <c r="AK785"/>
      <c r="AL785"/>
      <c r="AM785"/>
      <c r="AN785"/>
      <c r="AO785"/>
      <c r="AP785"/>
      <c r="AQ785"/>
      <c r="AR785"/>
      <c r="AS785"/>
      <c r="AT785"/>
      <c r="AU785"/>
      <c r="AV785"/>
      <c r="AW785"/>
      <c r="AX785"/>
    </row>
    <row r="786" spans="1:50" x14ac:dyDescent="0.25">
      <c r="A786" s="259">
        <v>899</v>
      </c>
      <c r="B786" s="259" t="s">
        <v>1132</v>
      </c>
      <c r="E786" s="259" t="s">
        <v>928</v>
      </c>
      <c r="G786" s="324">
        <v>1387500</v>
      </c>
      <c r="H786" s="325">
        <v>0</v>
      </c>
      <c r="I786" s="324">
        <f t="shared" si="9"/>
        <v>1387500</v>
      </c>
      <c r="K786"/>
      <c r="L786"/>
      <c r="M786"/>
      <c r="N786"/>
      <c r="O786"/>
      <c r="P786"/>
      <c r="Q786"/>
      <c r="R786"/>
      <c r="S786"/>
      <c r="T786"/>
      <c r="U786"/>
      <c r="V786"/>
      <c r="W786"/>
      <c r="X786"/>
      <c r="Y786"/>
      <c r="Z786"/>
      <c r="AA786"/>
      <c r="AB786"/>
      <c r="AC786"/>
      <c r="AD786"/>
      <c r="AE786"/>
      <c r="AF786"/>
      <c r="AG786"/>
      <c r="AH786"/>
      <c r="AI786"/>
      <c r="AJ786"/>
      <c r="AK786"/>
      <c r="AL786"/>
      <c r="AM786"/>
      <c r="AN786"/>
      <c r="AO786"/>
      <c r="AP786"/>
      <c r="AQ786"/>
      <c r="AR786"/>
      <c r="AS786"/>
      <c r="AT786"/>
      <c r="AU786"/>
      <c r="AV786"/>
      <c r="AW786"/>
      <c r="AX786"/>
    </row>
    <row r="787" spans="1:50" x14ac:dyDescent="0.25">
      <c r="A787" s="259">
        <v>900</v>
      </c>
      <c r="B787" s="259" t="s">
        <v>1151</v>
      </c>
      <c r="E787" s="259" t="s">
        <v>928</v>
      </c>
      <c r="G787" s="324">
        <v>1400000</v>
      </c>
      <c r="H787" s="325">
        <v>0</v>
      </c>
      <c r="I787" s="324">
        <f t="shared" si="9"/>
        <v>1400000</v>
      </c>
      <c r="K787"/>
      <c r="L787"/>
      <c r="M787"/>
      <c r="N787"/>
      <c r="O787"/>
      <c r="P787"/>
      <c r="Q787"/>
      <c r="R787"/>
      <c r="S787"/>
      <c r="T787"/>
      <c r="U787"/>
      <c r="V787"/>
      <c r="W787"/>
      <c r="X787"/>
      <c r="Y787"/>
      <c r="Z787"/>
      <c r="AA787"/>
      <c r="AB787"/>
      <c r="AC787"/>
      <c r="AD787"/>
      <c r="AE787"/>
      <c r="AF787"/>
      <c r="AG787"/>
      <c r="AH787"/>
      <c r="AI787"/>
      <c r="AJ787"/>
      <c r="AK787"/>
      <c r="AL787"/>
      <c r="AM787"/>
      <c r="AN787"/>
      <c r="AO787"/>
      <c r="AP787"/>
      <c r="AQ787"/>
      <c r="AR787"/>
      <c r="AS787"/>
      <c r="AT787"/>
      <c r="AU787"/>
      <c r="AV787"/>
      <c r="AW787"/>
      <c r="AX787"/>
    </row>
    <row r="788" spans="1:50" x14ac:dyDescent="0.25">
      <c r="A788" s="259">
        <v>901</v>
      </c>
      <c r="B788" s="259" t="s">
        <v>1151</v>
      </c>
      <c r="E788" s="259" t="s">
        <v>928</v>
      </c>
      <c r="G788" s="324">
        <v>1400000</v>
      </c>
      <c r="H788" s="325">
        <v>0</v>
      </c>
      <c r="I788" s="324">
        <f t="shared" si="9"/>
        <v>1400000</v>
      </c>
      <c r="K788"/>
      <c r="L788"/>
      <c r="M788"/>
      <c r="N788"/>
      <c r="O788"/>
      <c r="P788"/>
      <c r="Q788"/>
      <c r="R788"/>
      <c r="S788"/>
      <c r="T788"/>
      <c r="U788"/>
      <c r="V788"/>
      <c r="W788"/>
      <c r="X788"/>
      <c r="Y788"/>
      <c r="Z788"/>
      <c r="AA788"/>
      <c r="AB788"/>
      <c r="AC788"/>
      <c r="AD788"/>
      <c r="AE788"/>
      <c r="AF788"/>
      <c r="AG788"/>
      <c r="AH788"/>
      <c r="AI788"/>
      <c r="AJ788"/>
      <c r="AK788"/>
      <c r="AL788"/>
      <c r="AM788"/>
      <c r="AN788"/>
      <c r="AO788"/>
      <c r="AP788"/>
      <c r="AQ788"/>
      <c r="AR788"/>
      <c r="AS788"/>
      <c r="AT788"/>
      <c r="AU788"/>
      <c r="AV788"/>
      <c r="AW788"/>
      <c r="AX788"/>
    </row>
    <row r="789" spans="1:50" x14ac:dyDescent="0.25">
      <c r="A789" s="259">
        <v>902</v>
      </c>
      <c r="B789" s="259" t="s">
        <v>943</v>
      </c>
      <c r="E789" s="259" t="s">
        <v>928</v>
      </c>
      <c r="G789" s="324">
        <v>1443500</v>
      </c>
      <c r="H789" s="325">
        <v>0</v>
      </c>
      <c r="I789" s="324">
        <f t="shared" si="9"/>
        <v>1443500</v>
      </c>
      <c r="K789"/>
      <c r="L789"/>
      <c r="M789"/>
      <c r="N789"/>
      <c r="O789"/>
      <c r="P789"/>
      <c r="Q789"/>
      <c r="R789"/>
      <c r="S789"/>
      <c r="T789"/>
      <c r="U789"/>
      <c r="V789"/>
      <c r="W789"/>
      <c r="X789"/>
      <c r="Y789"/>
      <c r="Z789"/>
      <c r="AA789"/>
      <c r="AB789"/>
      <c r="AC789"/>
      <c r="AD789"/>
      <c r="AE789"/>
      <c r="AF789"/>
      <c r="AG789"/>
      <c r="AH789"/>
      <c r="AI789"/>
      <c r="AJ789"/>
      <c r="AK789"/>
      <c r="AL789"/>
      <c r="AM789"/>
      <c r="AN789"/>
      <c r="AO789"/>
      <c r="AP789"/>
      <c r="AQ789"/>
      <c r="AR789"/>
      <c r="AS789"/>
      <c r="AT789"/>
      <c r="AU789"/>
      <c r="AV789"/>
      <c r="AW789"/>
      <c r="AX789"/>
    </row>
    <row r="790" spans="1:50" x14ac:dyDescent="0.25">
      <c r="A790" s="259">
        <v>903</v>
      </c>
      <c r="B790" s="259" t="s">
        <v>1171</v>
      </c>
      <c r="E790" s="259" t="s">
        <v>928</v>
      </c>
      <c r="G790" s="324">
        <v>1445000</v>
      </c>
      <c r="H790" s="325">
        <v>0</v>
      </c>
      <c r="I790" s="324">
        <f t="shared" si="9"/>
        <v>1445000</v>
      </c>
      <c r="K790"/>
      <c r="L790"/>
      <c r="M790"/>
      <c r="N790"/>
      <c r="O790"/>
      <c r="P790"/>
      <c r="Q790"/>
      <c r="R790"/>
      <c r="S790"/>
      <c r="T790"/>
      <c r="U790"/>
      <c r="V790"/>
      <c r="W790"/>
      <c r="X790"/>
      <c r="Y790"/>
      <c r="Z790"/>
      <c r="AA790"/>
      <c r="AB790"/>
      <c r="AC790"/>
      <c r="AD790"/>
      <c r="AE790"/>
      <c r="AF790"/>
      <c r="AG790"/>
      <c r="AH790"/>
      <c r="AI790"/>
      <c r="AJ790"/>
      <c r="AK790"/>
      <c r="AL790"/>
      <c r="AM790"/>
      <c r="AN790"/>
      <c r="AO790"/>
      <c r="AP790"/>
      <c r="AQ790"/>
      <c r="AR790"/>
      <c r="AS790"/>
      <c r="AT790"/>
      <c r="AU790"/>
      <c r="AV790"/>
      <c r="AW790"/>
      <c r="AX790"/>
    </row>
    <row r="791" spans="1:50" x14ac:dyDescent="0.25">
      <c r="A791" s="259">
        <v>904</v>
      </c>
      <c r="B791" s="259" t="s">
        <v>1171</v>
      </c>
      <c r="E791" s="259" t="s">
        <v>928</v>
      </c>
      <c r="G791" s="324">
        <v>1445000</v>
      </c>
      <c r="H791" s="325">
        <v>0</v>
      </c>
      <c r="I791" s="324">
        <f t="shared" ref="I791:I820" si="10">G791-H791</f>
        <v>1445000</v>
      </c>
      <c r="K791"/>
      <c r="L791"/>
      <c r="M791"/>
      <c r="N791"/>
      <c r="O791"/>
      <c r="P791"/>
      <c r="Q791"/>
      <c r="R791"/>
      <c r="S791"/>
      <c r="T791"/>
      <c r="U791"/>
      <c r="V791"/>
      <c r="W791"/>
      <c r="X791"/>
      <c r="Y791"/>
      <c r="Z791"/>
      <c r="AA791"/>
      <c r="AB791"/>
      <c r="AC791"/>
      <c r="AD791"/>
      <c r="AE791"/>
      <c r="AF791"/>
      <c r="AG791"/>
      <c r="AH791"/>
      <c r="AI791"/>
      <c r="AJ791"/>
      <c r="AK791"/>
      <c r="AL791"/>
      <c r="AM791"/>
      <c r="AN791"/>
      <c r="AO791"/>
      <c r="AP791"/>
      <c r="AQ791"/>
      <c r="AR791"/>
      <c r="AS791"/>
      <c r="AT791"/>
      <c r="AU791"/>
      <c r="AV791"/>
      <c r="AW791"/>
      <c r="AX791"/>
    </row>
    <row r="792" spans="1:50" x14ac:dyDescent="0.25">
      <c r="A792" s="259">
        <v>905</v>
      </c>
      <c r="B792" s="259" t="s">
        <v>1188</v>
      </c>
      <c r="E792" s="259" t="s">
        <v>928</v>
      </c>
      <c r="G792" s="324">
        <v>1461700</v>
      </c>
      <c r="H792" s="325">
        <v>0</v>
      </c>
      <c r="I792" s="324">
        <f t="shared" si="10"/>
        <v>1461700</v>
      </c>
      <c r="K792"/>
      <c r="L792"/>
      <c r="M792"/>
      <c r="N792"/>
      <c r="O792"/>
      <c r="P792"/>
      <c r="Q792"/>
      <c r="R792"/>
      <c r="S792"/>
      <c r="T792"/>
      <c r="U792"/>
      <c r="V792"/>
      <c r="W792"/>
      <c r="X792"/>
      <c r="Y792"/>
      <c r="Z792"/>
      <c r="AA792"/>
      <c r="AB792"/>
      <c r="AC792"/>
      <c r="AD792"/>
      <c r="AE792"/>
      <c r="AF792"/>
      <c r="AG792"/>
      <c r="AH792"/>
      <c r="AI792"/>
      <c r="AJ792"/>
      <c r="AK792"/>
      <c r="AL792"/>
      <c r="AM792"/>
      <c r="AN792"/>
      <c r="AO792"/>
      <c r="AP792"/>
      <c r="AQ792"/>
      <c r="AR792"/>
      <c r="AS792"/>
      <c r="AT792"/>
      <c r="AU792"/>
      <c r="AV792"/>
      <c r="AW792"/>
      <c r="AX792"/>
    </row>
    <row r="793" spans="1:50" x14ac:dyDescent="0.25">
      <c r="A793" s="259">
        <v>906</v>
      </c>
      <c r="B793" s="259" t="s">
        <v>1173</v>
      </c>
      <c r="E793" s="259" t="s">
        <v>928</v>
      </c>
      <c r="G793" s="324">
        <v>1500000</v>
      </c>
      <c r="H793" s="325">
        <v>0</v>
      </c>
      <c r="I793" s="324">
        <f t="shared" si="10"/>
        <v>1500000</v>
      </c>
      <c r="K793"/>
      <c r="L793"/>
      <c r="M793"/>
      <c r="N793"/>
      <c r="O793"/>
      <c r="P793"/>
      <c r="Q793"/>
      <c r="R793"/>
      <c r="S793"/>
      <c r="T793"/>
      <c r="U793"/>
      <c r="V793"/>
      <c r="W793"/>
      <c r="X793"/>
      <c r="Y793"/>
      <c r="Z793"/>
      <c r="AA793"/>
      <c r="AB793"/>
      <c r="AC793"/>
      <c r="AD793"/>
      <c r="AE793"/>
      <c r="AF793"/>
      <c r="AG793"/>
      <c r="AH793"/>
      <c r="AI793"/>
      <c r="AJ793"/>
      <c r="AK793"/>
      <c r="AL793"/>
      <c r="AM793"/>
      <c r="AN793"/>
      <c r="AO793"/>
      <c r="AP793"/>
      <c r="AQ793"/>
      <c r="AR793"/>
      <c r="AS793"/>
      <c r="AT793"/>
      <c r="AU793"/>
      <c r="AV793"/>
      <c r="AW793"/>
      <c r="AX793"/>
    </row>
    <row r="794" spans="1:50" x14ac:dyDescent="0.25">
      <c r="A794" s="259">
        <v>907</v>
      </c>
      <c r="B794" s="259" t="s">
        <v>1210</v>
      </c>
      <c r="E794" s="259" t="s">
        <v>928</v>
      </c>
      <c r="G794" s="324">
        <v>1500000</v>
      </c>
      <c r="H794" s="325">
        <v>0</v>
      </c>
      <c r="I794" s="324">
        <f t="shared" si="10"/>
        <v>1500000</v>
      </c>
      <c r="K794"/>
      <c r="L794"/>
      <c r="M794"/>
      <c r="N794"/>
      <c r="O794"/>
      <c r="P794"/>
      <c r="Q794"/>
      <c r="R794"/>
      <c r="S794"/>
      <c r="T794"/>
      <c r="U794"/>
      <c r="V794"/>
      <c r="W794"/>
      <c r="X794"/>
      <c r="Y794"/>
      <c r="Z794"/>
      <c r="AA794"/>
      <c r="AB794"/>
      <c r="AC794"/>
      <c r="AD794"/>
      <c r="AE794"/>
      <c r="AF794"/>
      <c r="AG794"/>
      <c r="AH794"/>
      <c r="AI794"/>
      <c r="AJ794"/>
      <c r="AK794"/>
      <c r="AL794"/>
      <c r="AM794"/>
      <c r="AN794"/>
      <c r="AO794"/>
      <c r="AP794"/>
      <c r="AQ794"/>
      <c r="AR794"/>
      <c r="AS794"/>
      <c r="AT794"/>
      <c r="AU794"/>
      <c r="AV794"/>
      <c r="AW794"/>
      <c r="AX794"/>
    </row>
    <row r="795" spans="1:50" x14ac:dyDescent="0.25">
      <c r="A795" s="259">
        <v>908</v>
      </c>
      <c r="B795" s="259" t="s">
        <v>1168</v>
      </c>
      <c r="E795" s="259" t="s">
        <v>928</v>
      </c>
      <c r="G795" s="324">
        <v>1500000</v>
      </c>
      <c r="H795" s="325">
        <v>0</v>
      </c>
      <c r="I795" s="324">
        <f t="shared" si="10"/>
        <v>1500000</v>
      </c>
      <c r="K795"/>
      <c r="L795"/>
      <c r="M795"/>
      <c r="N795"/>
      <c r="O795"/>
      <c r="P795"/>
      <c r="Q795"/>
      <c r="R795"/>
      <c r="S795"/>
      <c r="T795"/>
      <c r="U795"/>
      <c r="V795"/>
      <c r="W795"/>
      <c r="X795"/>
      <c r="Y795"/>
      <c r="Z795"/>
      <c r="AA795"/>
      <c r="AB795"/>
      <c r="AC795"/>
      <c r="AD795"/>
      <c r="AE795"/>
      <c r="AF795"/>
      <c r="AG795"/>
      <c r="AH795"/>
      <c r="AI795"/>
      <c r="AJ795"/>
      <c r="AK795"/>
      <c r="AL795"/>
      <c r="AM795"/>
      <c r="AN795"/>
      <c r="AO795"/>
      <c r="AP795"/>
      <c r="AQ795"/>
      <c r="AR795"/>
      <c r="AS795"/>
      <c r="AT795"/>
      <c r="AU795"/>
      <c r="AV795"/>
      <c r="AW795"/>
      <c r="AX795"/>
    </row>
    <row r="796" spans="1:50" x14ac:dyDescent="0.25">
      <c r="A796" s="259">
        <v>909</v>
      </c>
      <c r="B796" s="259" t="s">
        <v>1194</v>
      </c>
      <c r="E796" s="259" t="s">
        <v>928</v>
      </c>
      <c r="G796" s="324">
        <v>1500000</v>
      </c>
      <c r="H796" s="325">
        <v>0</v>
      </c>
      <c r="I796" s="324">
        <f t="shared" si="10"/>
        <v>1500000</v>
      </c>
      <c r="K796"/>
      <c r="L796"/>
      <c r="M796"/>
      <c r="N796"/>
      <c r="O796"/>
      <c r="P796"/>
      <c r="Q796"/>
      <c r="R796"/>
      <c r="S796"/>
      <c r="T796"/>
      <c r="U796"/>
      <c r="V796"/>
      <c r="W796"/>
      <c r="X796"/>
      <c r="Y796"/>
      <c r="Z796"/>
      <c r="AA796"/>
      <c r="AB796"/>
      <c r="AC796"/>
      <c r="AD796"/>
      <c r="AE796"/>
      <c r="AF796"/>
      <c r="AG796"/>
      <c r="AH796"/>
      <c r="AI796"/>
      <c r="AJ796"/>
      <c r="AK796"/>
      <c r="AL796"/>
      <c r="AM796"/>
      <c r="AN796"/>
      <c r="AO796"/>
      <c r="AP796"/>
      <c r="AQ796"/>
      <c r="AR796"/>
      <c r="AS796"/>
      <c r="AT796"/>
      <c r="AU796"/>
      <c r="AV796"/>
      <c r="AW796"/>
      <c r="AX796"/>
    </row>
    <row r="797" spans="1:50" x14ac:dyDescent="0.25">
      <c r="A797" s="259">
        <v>910</v>
      </c>
      <c r="B797" s="259" t="s">
        <v>1194</v>
      </c>
      <c r="E797" s="259" t="s">
        <v>928</v>
      </c>
      <c r="G797" s="324">
        <v>1500000</v>
      </c>
      <c r="H797" s="325">
        <v>0</v>
      </c>
      <c r="I797" s="324">
        <f t="shared" si="10"/>
        <v>1500000</v>
      </c>
      <c r="K797"/>
      <c r="L797"/>
      <c r="M797"/>
      <c r="N797"/>
      <c r="O797"/>
      <c r="P797"/>
      <c r="Q797"/>
      <c r="R797"/>
      <c r="S797"/>
      <c r="T797"/>
      <c r="U797"/>
      <c r="V797"/>
      <c r="W797"/>
      <c r="X797"/>
      <c r="Y797"/>
      <c r="Z797"/>
      <c r="AA797"/>
      <c r="AB797"/>
      <c r="AC797"/>
      <c r="AD797"/>
      <c r="AE797"/>
      <c r="AF797"/>
      <c r="AG797"/>
      <c r="AH797"/>
      <c r="AI797"/>
      <c r="AJ797"/>
      <c r="AK797"/>
      <c r="AL797"/>
      <c r="AM797"/>
      <c r="AN797"/>
      <c r="AO797"/>
      <c r="AP797"/>
      <c r="AQ797"/>
      <c r="AR797"/>
      <c r="AS797"/>
      <c r="AT797"/>
      <c r="AU797"/>
      <c r="AV797"/>
      <c r="AW797"/>
      <c r="AX797"/>
    </row>
    <row r="798" spans="1:50" x14ac:dyDescent="0.25">
      <c r="A798" s="259">
        <v>911</v>
      </c>
      <c r="B798" s="259" t="s">
        <v>1241</v>
      </c>
      <c r="E798" s="259" t="s">
        <v>928</v>
      </c>
      <c r="G798" s="324">
        <v>1500000</v>
      </c>
      <c r="H798" s="325">
        <v>0</v>
      </c>
      <c r="I798" s="324">
        <f t="shared" si="10"/>
        <v>1500000</v>
      </c>
      <c r="K798"/>
      <c r="L798"/>
      <c r="M798"/>
      <c r="N798"/>
      <c r="O798"/>
      <c r="P798"/>
      <c r="Q798"/>
      <c r="R798"/>
      <c r="S798"/>
      <c r="T798"/>
      <c r="U798"/>
      <c r="V798"/>
      <c r="W798"/>
      <c r="X798"/>
      <c r="Y798"/>
      <c r="Z798"/>
      <c r="AA798"/>
      <c r="AB798"/>
      <c r="AC798"/>
      <c r="AD798"/>
      <c r="AE798"/>
      <c r="AF798"/>
      <c r="AG798"/>
      <c r="AH798"/>
      <c r="AI798"/>
      <c r="AJ798"/>
      <c r="AK798"/>
      <c r="AL798"/>
      <c r="AM798"/>
      <c r="AN798"/>
      <c r="AO798"/>
      <c r="AP798"/>
      <c r="AQ798"/>
      <c r="AR798"/>
      <c r="AS798"/>
      <c r="AT798"/>
      <c r="AU798"/>
      <c r="AV798"/>
      <c r="AW798"/>
      <c r="AX798"/>
    </row>
    <row r="799" spans="1:50" x14ac:dyDescent="0.25">
      <c r="A799" s="259">
        <v>912</v>
      </c>
      <c r="B799" s="259" t="s">
        <v>1242</v>
      </c>
      <c r="E799" s="259" t="s">
        <v>928</v>
      </c>
      <c r="G799" s="324">
        <v>1500000</v>
      </c>
      <c r="H799" s="325">
        <v>0</v>
      </c>
      <c r="I799" s="324">
        <f t="shared" si="10"/>
        <v>1500000</v>
      </c>
      <c r="K799"/>
      <c r="L799"/>
      <c r="M799"/>
      <c r="N799"/>
      <c r="O799"/>
      <c r="P799"/>
      <c r="Q799"/>
      <c r="R799"/>
      <c r="S799"/>
      <c r="T799"/>
      <c r="U799"/>
      <c r="V799"/>
      <c r="W799"/>
      <c r="X799"/>
      <c r="Y799"/>
      <c r="Z799"/>
      <c r="AA799"/>
      <c r="AB799"/>
      <c r="AC799"/>
      <c r="AD799"/>
      <c r="AE799"/>
      <c r="AF799"/>
      <c r="AG799"/>
      <c r="AH799"/>
      <c r="AI799"/>
      <c r="AJ799"/>
      <c r="AK799"/>
      <c r="AL799"/>
      <c r="AM799"/>
      <c r="AN799"/>
      <c r="AO799"/>
      <c r="AP799"/>
      <c r="AQ799"/>
      <c r="AR799"/>
      <c r="AS799"/>
      <c r="AT799"/>
      <c r="AU799"/>
      <c r="AV799"/>
      <c r="AW799"/>
      <c r="AX799"/>
    </row>
    <row r="800" spans="1:50" x14ac:dyDescent="0.25">
      <c r="A800" s="259">
        <v>913</v>
      </c>
      <c r="B800" s="259" t="s">
        <v>1226</v>
      </c>
      <c r="E800" s="259" t="s">
        <v>928</v>
      </c>
      <c r="G800" s="324">
        <v>1500000</v>
      </c>
      <c r="H800" s="325">
        <v>0</v>
      </c>
      <c r="I800" s="324">
        <f t="shared" si="10"/>
        <v>1500000</v>
      </c>
      <c r="K800"/>
      <c r="L800"/>
      <c r="M800"/>
      <c r="N800"/>
      <c r="O800"/>
      <c r="P800"/>
      <c r="Q800"/>
      <c r="R800"/>
      <c r="S800"/>
      <c r="T800"/>
      <c r="U800"/>
      <c r="V800"/>
      <c r="W800"/>
      <c r="X800"/>
      <c r="Y800"/>
      <c r="Z800"/>
      <c r="AA800"/>
      <c r="AB800"/>
      <c r="AC800"/>
      <c r="AD800"/>
      <c r="AE800"/>
      <c r="AF800"/>
      <c r="AG800"/>
      <c r="AH800"/>
      <c r="AI800"/>
      <c r="AJ800"/>
      <c r="AK800"/>
      <c r="AL800"/>
      <c r="AM800"/>
      <c r="AN800"/>
      <c r="AO800"/>
      <c r="AP800"/>
      <c r="AQ800"/>
      <c r="AR800"/>
      <c r="AS800"/>
      <c r="AT800"/>
      <c r="AU800"/>
      <c r="AV800"/>
      <c r="AW800"/>
      <c r="AX800"/>
    </row>
    <row r="801" spans="1:50" x14ac:dyDescent="0.25">
      <c r="A801" s="259">
        <v>914</v>
      </c>
      <c r="B801" s="259" t="s">
        <v>1171</v>
      </c>
      <c r="E801" s="259" t="s">
        <v>928</v>
      </c>
      <c r="G801" s="324">
        <v>1500000</v>
      </c>
      <c r="H801" s="325">
        <v>0</v>
      </c>
      <c r="I801" s="324">
        <f t="shared" si="10"/>
        <v>1500000</v>
      </c>
      <c r="K801"/>
      <c r="L801"/>
      <c r="M801"/>
      <c r="N801"/>
      <c r="O801"/>
      <c r="P801"/>
      <c r="Q801"/>
      <c r="R801"/>
      <c r="S801"/>
      <c r="T801"/>
      <c r="U801"/>
      <c r="V801"/>
      <c r="W801"/>
      <c r="X801"/>
      <c r="Y801"/>
      <c r="Z801"/>
      <c r="AA801"/>
      <c r="AB801"/>
      <c r="AC801"/>
      <c r="AD801"/>
      <c r="AE801"/>
      <c r="AF801"/>
      <c r="AG801"/>
      <c r="AH801"/>
      <c r="AI801"/>
      <c r="AJ801"/>
      <c r="AK801"/>
      <c r="AL801"/>
      <c r="AM801"/>
      <c r="AN801"/>
      <c r="AO801"/>
      <c r="AP801"/>
      <c r="AQ801"/>
      <c r="AR801"/>
      <c r="AS801"/>
      <c r="AT801"/>
      <c r="AU801"/>
      <c r="AV801"/>
      <c r="AW801"/>
      <c r="AX801"/>
    </row>
    <row r="802" spans="1:50" x14ac:dyDescent="0.25">
      <c r="A802" s="259">
        <v>915</v>
      </c>
      <c r="B802" s="259" t="s">
        <v>1171</v>
      </c>
      <c r="E802" s="259" t="s">
        <v>928</v>
      </c>
      <c r="G802" s="324">
        <v>1549000</v>
      </c>
      <c r="H802" s="325">
        <v>0</v>
      </c>
      <c r="I802" s="324">
        <f t="shared" si="10"/>
        <v>1549000</v>
      </c>
      <c r="K802"/>
      <c r="L802"/>
      <c r="M802"/>
      <c r="N802"/>
      <c r="O802"/>
      <c r="P802"/>
      <c r="Q802"/>
      <c r="R802"/>
      <c r="S802"/>
      <c r="T802"/>
      <c r="U802"/>
      <c r="V802"/>
      <c r="W802"/>
      <c r="X802"/>
      <c r="Y802"/>
      <c r="Z802"/>
      <c r="AA802"/>
      <c r="AB802"/>
      <c r="AC802"/>
      <c r="AD802"/>
      <c r="AE802"/>
      <c r="AF802"/>
      <c r="AG802"/>
      <c r="AH802"/>
      <c r="AI802"/>
      <c r="AJ802"/>
      <c r="AK802"/>
      <c r="AL802"/>
      <c r="AM802"/>
      <c r="AN802"/>
      <c r="AO802"/>
      <c r="AP802"/>
      <c r="AQ802"/>
      <c r="AR802"/>
      <c r="AS802"/>
      <c r="AT802"/>
      <c r="AU802"/>
      <c r="AV802"/>
      <c r="AW802"/>
      <c r="AX802"/>
    </row>
    <row r="803" spans="1:50" x14ac:dyDescent="0.25">
      <c r="A803" s="259">
        <v>916</v>
      </c>
      <c r="B803" s="259" t="s">
        <v>1188</v>
      </c>
      <c r="E803" s="259" t="s">
        <v>928</v>
      </c>
      <c r="G803" s="324">
        <v>1550100</v>
      </c>
      <c r="H803" s="325">
        <v>0</v>
      </c>
      <c r="I803" s="324">
        <f t="shared" si="10"/>
        <v>1550100</v>
      </c>
      <c r="K803"/>
      <c r="L803"/>
      <c r="M803"/>
      <c r="N803"/>
      <c r="O803"/>
      <c r="P803"/>
      <c r="Q803"/>
      <c r="R803"/>
      <c r="S803"/>
      <c r="T803"/>
      <c r="U803"/>
      <c r="V803"/>
      <c r="W803"/>
      <c r="X803"/>
      <c r="Y803"/>
      <c r="Z803"/>
      <c r="AA803"/>
      <c r="AB803"/>
      <c r="AC803"/>
      <c r="AD803"/>
      <c r="AE803"/>
      <c r="AF803"/>
      <c r="AG803"/>
      <c r="AH803"/>
      <c r="AI803"/>
      <c r="AJ803"/>
      <c r="AK803"/>
      <c r="AL803"/>
      <c r="AM803"/>
      <c r="AN803"/>
      <c r="AO803"/>
      <c r="AP803"/>
      <c r="AQ803"/>
      <c r="AR803"/>
      <c r="AS803"/>
      <c r="AT803"/>
      <c r="AU803"/>
      <c r="AV803"/>
      <c r="AW803"/>
      <c r="AX803"/>
    </row>
    <row r="804" spans="1:50" x14ac:dyDescent="0.25">
      <c r="A804" s="259">
        <v>917</v>
      </c>
      <c r="B804" s="259" t="s">
        <v>1171</v>
      </c>
      <c r="E804" s="259" t="s">
        <v>928</v>
      </c>
      <c r="G804" s="324">
        <v>1650000</v>
      </c>
      <c r="H804" s="325">
        <v>0</v>
      </c>
      <c r="I804" s="324">
        <f t="shared" si="10"/>
        <v>1650000</v>
      </c>
      <c r="K804"/>
      <c r="L804"/>
      <c r="M804"/>
      <c r="N804"/>
      <c r="O804"/>
      <c r="P804"/>
      <c r="Q804"/>
      <c r="R804"/>
      <c r="S804"/>
      <c r="T804"/>
      <c r="U804"/>
      <c r="V804"/>
      <c r="W804"/>
      <c r="X804"/>
      <c r="Y804"/>
      <c r="Z804"/>
      <c r="AA804"/>
      <c r="AB804"/>
      <c r="AC804"/>
      <c r="AD804"/>
      <c r="AE804"/>
      <c r="AF804"/>
      <c r="AG804"/>
      <c r="AH804"/>
      <c r="AI804"/>
      <c r="AJ804"/>
      <c r="AK804"/>
      <c r="AL804"/>
      <c r="AM804"/>
      <c r="AN804"/>
      <c r="AO804"/>
      <c r="AP804"/>
      <c r="AQ804"/>
      <c r="AR804"/>
      <c r="AS804"/>
      <c r="AT804"/>
      <c r="AU804"/>
      <c r="AV804"/>
      <c r="AW804"/>
      <c r="AX804"/>
    </row>
    <row r="805" spans="1:50" x14ac:dyDescent="0.25">
      <c r="A805" s="259">
        <v>918</v>
      </c>
      <c r="B805" s="259" t="s">
        <v>1171</v>
      </c>
      <c r="E805" s="259" t="s">
        <v>928</v>
      </c>
      <c r="G805" s="324">
        <v>1650000</v>
      </c>
      <c r="H805" s="325">
        <v>0</v>
      </c>
      <c r="I805" s="324">
        <f t="shared" si="10"/>
        <v>1650000</v>
      </c>
      <c r="K805"/>
      <c r="L805"/>
      <c r="M805"/>
      <c r="N805"/>
      <c r="O805"/>
      <c r="P805"/>
      <c r="Q805"/>
      <c r="R805"/>
      <c r="S805"/>
      <c r="T805"/>
      <c r="U805"/>
      <c r="V805"/>
      <c r="W805"/>
      <c r="X805"/>
      <c r="Y805"/>
      <c r="Z805"/>
      <c r="AA805"/>
      <c r="AB805"/>
      <c r="AC805"/>
      <c r="AD805"/>
      <c r="AE805"/>
      <c r="AF805"/>
      <c r="AG805"/>
      <c r="AH805"/>
      <c r="AI805"/>
      <c r="AJ805"/>
      <c r="AK805"/>
      <c r="AL805"/>
      <c r="AM805"/>
      <c r="AN805"/>
      <c r="AO805"/>
      <c r="AP805"/>
      <c r="AQ805"/>
      <c r="AR805"/>
      <c r="AS805"/>
      <c r="AT805"/>
      <c r="AU805"/>
      <c r="AV805"/>
      <c r="AW805"/>
      <c r="AX805"/>
    </row>
    <row r="806" spans="1:50" x14ac:dyDescent="0.25">
      <c r="A806" s="259">
        <v>919</v>
      </c>
      <c r="B806" s="259" t="s">
        <v>1173</v>
      </c>
      <c r="E806" s="259" t="s">
        <v>928</v>
      </c>
      <c r="G806" s="324">
        <v>1712000</v>
      </c>
      <c r="H806" s="325">
        <v>0</v>
      </c>
      <c r="I806" s="324">
        <f t="shared" si="10"/>
        <v>1712000</v>
      </c>
      <c r="K806"/>
      <c r="L806"/>
      <c r="M806"/>
      <c r="N806"/>
      <c r="O806"/>
      <c r="P806"/>
      <c r="Q806"/>
      <c r="R806"/>
      <c r="S806"/>
      <c r="T806"/>
      <c r="U806"/>
      <c r="V806"/>
      <c r="W806"/>
      <c r="X806"/>
      <c r="Y806"/>
      <c r="Z806"/>
      <c r="AA806"/>
      <c r="AB806"/>
      <c r="AC806"/>
      <c r="AD806"/>
      <c r="AE806"/>
      <c r="AF806"/>
      <c r="AG806"/>
      <c r="AH806"/>
      <c r="AI806"/>
      <c r="AJ806"/>
      <c r="AK806"/>
      <c r="AL806"/>
      <c r="AM806"/>
      <c r="AN806"/>
      <c r="AO806"/>
      <c r="AP806"/>
      <c r="AQ806"/>
      <c r="AR806"/>
      <c r="AS806"/>
      <c r="AT806"/>
      <c r="AU806"/>
      <c r="AV806"/>
      <c r="AW806"/>
      <c r="AX806"/>
    </row>
    <row r="807" spans="1:50" x14ac:dyDescent="0.25">
      <c r="A807" s="259">
        <v>920</v>
      </c>
      <c r="B807" s="259" t="s">
        <v>1194</v>
      </c>
      <c r="E807" s="259" t="s">
        <v>928</v>
      </c>
      <c r="G807" s="324">
        <v>1725000</v>
      </c>
      <c r="H807" s="325">
        <v>0</v>
      </c>
      <c r="I807" s="324">
        <f t="shared" si="10"/>
        <v>1725000</v>
      </c>
      <c r="K807"/>
      <c r="L807"/>
      <c r="M807"/>
      <c r="N807"/>
      <c r="O807"/>
      <c r="P807"/>
      <c r="Q807"/>
      <c r="R807"/>
      <c r="S807"/>
      <c r="T807"/>
      <c r="U807"/>
      <c r="V807"/>
      <c r="W807"/>
      <c r="X807"/>
      <c r="Y807"/>
      <c r="Z807"/>
      <c r="AA807"/>
      <c r="AB807"/>
      <c r="AC807"/>
      <c r="AD807"/>
      <c r="AE807"/>
      <c r="AF807"/>
      <c r="AG807"/>
      <c r="AH807"/>
      <c r="AI807"/>
      <c r="AJ807"/>
      <c r="AK807"/>
      <c r="AL807"/>
      <c r="AM807"/>
      <c r="AN807"/>
      <c r="AO807"/>
      <c r="AP807"/>
      <c r="AQ807"/>
      <c r="AR807"/>
      <c r="AS807"/>
      <c r="AT807"/>
      <c r="AU807"/>
      <c r="AV807"/>
      <c r="AW807"/>
      <c r="AX807"/>
    </row>
    <row r="808" spans="1:50" x14ac:dyDescent="0.25">
      <c r="A808" s="259">
        <v>921</v>
      </c>
      <c r="B808" s="259" t="s">
        <v>1156</v>
      </c>
      <c r="E808" s="259" t="s">
        <v>928</v>
      </c>
      <c r="G808" s="324">
        <v>1800000</v>
      </c>
      <c r="H808" s="325">
        <v>0</v>
      </c>
      <c r="I808" s="324">
        <f t="shared" si="10"/>
        <v>1800000</v>
      </c>
      <c r="K808"/>
      <c r="L808"/>
      <c r="M808"/>
      <c r="N808"/>
      <c r="O808"/>
      <c r="P808"/>
      <c r="Q808"/>
      <c r="R808"/>
      <c r="S808"/>
      <c r="T808"/>
      <c r="U808"/>
      <c r="V808"/>
      <c r="W808"/>
      <c r="X808"/>
      <c r="Y808"/>
      <c r="Z808"/>
      <c r="AA808"/>
      <c r="AB808"/>
      <c r="AC808"/>
      <c r="AD808"/>
      <c r="AE808"/>
      <c r="AF808"/>
      <c r="AG808"/>
      <c r="AH808"/>
      <c r="AI808"/>
      <c r="AJ808"/>
      <c r="AK808"/>
      <c r="AL808"/>
      <c r="AM808"/>
      <c r="AN808"/>
      <c r="AO808"/>
      <c r="AP808"/>
      <c r="AQ808"/>
      <c r="AR808"/>
      <c r="AS808"/>
      <c r="AT808"/>
      <c r="AU808"/>
      <c r="AV808"/>
      <c r="AW808"/>
      <c r="AX808"/>
    </row>
    <row r="809" spans="1:50" x14ac:dyDescent="0.25">
      <c r="A809" s="259">
        <v>922</v>
      </c>
      <c r="B809" s="259" t="s">
        <v>1156</v>
      </c>
      <c r="E809" s="259" t="s">
        <v>928</v>
      </c>
      <c r="G809" s="324">
        <v>1800000</v>
      </c>
      <c r="H809" s="325">
        <v>0</v>
      </c>
      <c r="I809" s="324">
        <f t="shared" si="10"/>
        <v>1800000</v>
      </c>
      <c r="K809"/>
      <c r="L809"/>
      <c r="M809"/>
      <c r="N809"/>
      <c r="O809"/>
      <c r="P809"/>
      <c r="Q809"/>
      <c r="R809"/>
      <c r="S809"/>
      <c r="T809"/>
      <c r="U809"/>
      <c r="V809"/>
      <c r="W809"/>
      <c r="X809"/>
      <c r="Y809"/>
      <c r="Z809"/>
      <c r="AA809"/>
      <c r="AB809"/>
      <c r="AC809"/>
      <c r="AD809"/>
      <c r="AE809"/>
      <c r="AF809"/>
      <c r="AG809"/>
      <c r="AH809"/>
      <c r="AI809"/>
      <c r="AJ809"/>
      <c r="AK809"/>
      <c r="AL809"/>
      <c r="AM809"/>
      <c r="AN809"/>
      <c r="AO809"/>
      <c r="AP809"/>
      <c r="AQ809"/>
      <c r="AR809"/>
      <c r="AS809"/>
      <c r="AT809"/>
      <c r="AU809"/>
      <c r="AV809"/>
      <c r="AW809"/>
      <c r="AX809"/>
    </row>
    <row r="810" spans="1:50" x14ac:dyDescent="0.25">
      <c r="A810" s="259">
        <v>923</v>
      </c>
      <c r="B810" s="259" t="s">
        <v>1171</v>
      </c>
      <c r="E810" s="259" t="s">
        <v>928</v>
      </c>
      <c r="G810" s="324">
        <v>1915000</v>
      </c>
      <c r="H810" s="325">
        <v>0</v>
      </c>
      <c r="I810" s="324">
        <f t="shared" si="10"/>
        <v>1915000</v>
      </c>
      <c r="K810"/>
      <c r="L810"/>
      <c r="M810"/>
      <c r="N810"/>
      <c r="O810"/>
      <c r="P810"/>
      <c r="Q810"/>
      <c r="R810"/>
      <c r="S810"/>
      <c r="T810"/>
      <c r="U810"/>
      <c r="V810"/>
      <c r="W810"/>
      <c r="X810"/>
      <c r="Y810"/>
      <c r="Z810"/>
      <c r="AA810"/>
      <c r="AB810"/>
      <c r="AC810"/>
      <c r="AD810"/>
      <c r="AE810"/>
      <c r="AF810"/>
      <c r="AG810"/>
      <c r="AH810"/>
      <c r="AI810"/>
      <c r="AJ810"/>
      <c r="AK810"/>
      <c r="AL810"/>
      <c r="AM810"/>
      <c r="AN810"/>
      <c r="AO810"/>
      <c r="AP810"/>
      <c r="AQ810"/>
      <c r="AR810"/>
      <c r="AS810"/>
      <c r="AT810"/>
      <c r="AU810"/>
      <c r="AV810"/>
      <c r="AW810"/>
      <c r="AX810"/>
    </row>
    <row r="811" spans="1:50" x14ac:dyDescent="0.25">
      <c r="A811" s="259">
        <v>925</v>
      </c>
      <c r="B811" s="259" t="s">
        <v>943</v>
      </c>
      <c r="E811" s="259" t="s">
        <v>928</v>
      </c>
      <c r="G811" s="324">
        <v>1999150</v>
      </c>
      <c r="H811" s="325">
        <v>0</v>
      </c>
      <c r="I811" s="324">
        <f t="shared" si="10"/>
        <v>1999150</v>
      </c>
      <c r="K811"/>
      <c r="L811"/>
      <c r="M811"/>
      <c r="N811"/>
      <c r="O811"/>
      <c r="P811"/>
      <c r="Q811"/>
      <c r="R811"/>
      <c r="S811"/>
      <c r="T811"/>
      <c r="U811"/>
      <c r="V811"/>
      <c r="W811"/>
      <c r="X811"/>
      <c r="Y811"/>
      <c r="Z811"/>
      <c r="AA811"/>
      <c r="AB811"/>
      <c r="AC811"/>
      <c r="AD811"/>
      <c r="AE811"/>
      <c r="AF811"/>
      <c r="AG811"/>
      <c r="AH811"/>
      <c r="AI811"/>
      <c r="AJ811"/>
      <c r="AK811"/>
      <c r="AL811"/>
      <c r="AM811"/>
      <c r="AN811"/>
      <c r="AO811"/>
      <c r="AP811"/>
      <c r="AQ811"/>
      <c r="AR811"/>
      <c r="AS811"/>
      <c r="AT811"/>
      <c r="AU811"/>
      <c r="AV811"/>
      <c r="AW811"/>
      <c r="AX811"/>
    </row>
    <row r="812" spans="1:50" x14ac:dyDescent="0.25">
      <c r="A812" s="259">
        <v>926</v>
      </c>
      <c r="B812" s="259" t="s">
        <v>1171</v>
      </c>
      <c r="E812" s="259" t="s">
        <v>928</v>
      </c>
      <c r="G812" s="324">
        <v>2059000</v>
      </c>
      <c r="H812" s="325">
        <v>0</v>
      </c>
      <c r="I812" s="324">
        <f t="shared" si="10"/>
        <v>2059000</v>
      </c>
      <c r="K812"/>
      <c r="L812"/>
      <c r="M812"/>
      <c r="N812"/>
      <c r="O812"/>
      <c r="P812"/>
      <c r="Q812"/>
      <c r="R812"/>
      <c r="S812"/>
      <c r="T812"/>
      <c r="U812"/>
      <c r="V812"/>
      <c r="W812"/>
      <c r="X812"/>
      <c r="Y812"/>
      <c r="Z812"/>
      <c r="AA812"/>
      <c r="AB812"/>
      <c r="AC812"/>
      <c r="AD812"/>
      <c r="AE812"/>
      <c r="AF812"/>
      <c r="AG812"/>
      <c r="AH812"/>
      <c r="AI812"/>
      <c r="AJ812"/>
      <c r="AK812"/>
      <c r="AL812"/>
      <c r="AM812"/>
      <c r="AN812"/>
      <c r="AO812"/>
      <c r="AP812"/>
      <c r="AQ812"/>
      <c r="AR812"/>
      <c r="AS812"/>
      <c r="AT812"/>
      <c r="AU812"/>
      <c r="AV812"/>
      <c r="AW812"/>
      <c r="AX812"/>
    </row>
    <row r="813" spans="1:50" x14ac:dyDescent="0.25">
      <c r="A813" s="259">
        <v>927</v>
      </c>
      <c r="B813" s="259" t="s">
        <v>1233</v>
      </c>
      <c r="E813" s="259" t="s">
        <v>928</v>
      </c>
      <c r="G813" s="324">
        <v>2130000</v>
      </c>
      <c r="H813" s="325">
        <v>0</v>
      </c>
      <c r="I813" s="324">
        <f t="shared" si="10"/>
        <v>2130000</v>
      </c>
      <c r="K813"/>
      <c r="L813"/>
      <c r="M813"/>
      <c r="N813"/>
      <c r="O813"/>
      <c r="P813"/>
      <c r="Q813"/>
      <c r="R813"/>
      <c r="S813"/>
      <c r="T813"/>
      <c r="U813"/>
      <c r="V813"/>
      <c r="W813"/>
      <c r="X813"/>
      <c r="Y813"/>
      <c r="Z813"/>
      <c r="AA813"/>
      <c r="AB813"/>
      <c r="AC813"/>
      <c r="AD813"/>
      <c r="AE813"/>
      <c r="AF813"/>
      <c r="AG813"/>
      <c r="AH813"/>
      <c r="AI813"/>
      <c r="AJ813"/>
      <c r="AK813"/>
      <c r="AL813"/>
      <c r="AM813"/>
      <c r="AN813"/>
      <c r="AO813"/>
      <c r="AP813"/>
      <c r="AQ813"/>
      <c r="AR813"/>
      <c r="AS813"/>
      <c r="AT813"/>
      <c r="AU813"/>
      <c r="AV813"/>
      <c r="AW813"/>
      <c r="AX813"/>
    </row>
    <row r="814" spans="1:50" x14ac:dyDescent="0.25">
      <c r="A814" s="259">
        <v>928</v>
      </c>
      <c r="B814" s="259" t="s">
        <v>1156</v>
      </c>
      <c r="E814" s="259" t="s">
        <v>928</v>
      </c>
      <c r="G814" s="324">
        <v>2160000</v>
      </c>
      <c r="H814" s="325">
        <v>0</v>
      </c>
      <c r="I814" s="324">
        <f t="shared" si="10"/>
        <v>2160000</v>
      </c>
      <c r="K814"/>
      <c r="L814"/>
      <c r="M814"/>
      <c r="N814"/>
      <c r="O814"/>
      <c r="P814"/>
      <c r="Q814"/>
      <c r="R814"/>
      <c r="S814"/>
      <c r="T814"/>
      <c r="U814"/>
      <c r="V814"/>
      <c r="W814"/>
      <c r="X814"/>
      <c r="Y814"/>
      <c r="Z814"/>
      <c r="AA814"/>
      <c r="AB814"/>
      <c r="AC814"/>
      <c r="AD814"/>
      <c r="AE814"/>
      <c r="AF814"/>
      <c r="AG814"/>
      <c r="AH814"/>
      <c r="AI814"/>
      <c r="AJ814"/>
      <c r="AK814"/>
      <c r="AL814"/>
      <c r="AM814"/>
      <c r="AN814"/>
      <c r="AO814"/>
      <c r="AP814"/>
      <c r="AQ814"/>
      <c r="AR814"/>
      <c r="AS814"/>
      <c r="AT814"/>
      <c r="AU814"/>
      <c r="AV814"/>
      <c r="AW814"/>
      <c r="AX814"/>
    </row>
    <row r="815" spans="1:50" x14ac:dyDescent="0.25">
      <c r="A815" s="259">
        <v>922</v>
      </c>
      <c r="B815" s="259" t="s">
        <v>1156</v>
      </c>
      <c r="E815" s="259" t="s">
        <v>928</v>
      </c>
      <c r="G815" s="324">
        <v>2160000</v>
      </c>
      <c r="H815" s="325">
        <v>0</v>
      </c>
      <c r="I815" s="324">
        <f t="shared" si="10"/>
        <v>2160000</v>
      </c>
      <c r="K815"/>
      <c r="L815"/>
      <c r="M815"/>
      <c r="N815"/>
      <c r="O815"/>
      <c r="P815"/>
      <c r="Q815"/>
      <c r="R815"/>
      <c r="S815"/>
      <c r="T815"/>
      <c r="U815"/>
      <c r="V815"/>
      <c r="W815"/>
      <c r="X815"/>
      <c r="Y815"/>
      <c r="Z815"/>
      <c r="AA815"/>
      <c r="AB815"/>
      <c r="AC815"/>
      <c r="AD815"/>
      <c r="AE815"/>
      <c r="AF815"/>
      <c r="AG815"/>
      <c r="AH815"/>
      <c r="AI815"/>
      <c r="AJ815"/>
      <c r="AK815"/>
      <c r="AL815"/>
      <c r="AM815"/>
      <c r="AN815"/>
      <c r="AO815"/>
      <c r="AP815"/>
      <c r="AQ815"/>
      <c r="AR815"/>
      <c r="AS815"/>
      <c r="AT815"/>
      <c r="AU815"/>
      <c r="AV815"/>
      <c r="AW815"/>
      <c r="AX815"/>
    </row>
    <row r="816" spans="1:50" x14ac:dyDescent="0.25">
      <c r="A816" s="259">
        <v>923</v>
      </c>
      <c r="B816" s="259" t="s">
        <v>1233</v>
      </c>
      <c r="E816" s="259" t="s">
        <v>928</v>
      </c>
      <c r="G816" s="324">
        <v>2364440</v>
      </c>
      <c r="H816" s="325">
        <v>0</v>
      </c>
      <c r="I816" s="324">
        <f t="shared" si="10"/>
        <v>2364440</v>
      </c>
      <c r="K816"/>
      <c r="L816"/>
      <c r="M816"/>
      <c r="N816"/>
      <c r="O816"/>
      <c r="P816"/>
      <c r="Q816"/>
      <c r="R816"/>
      <c r="S816"/>
      <c r="T816"/>
      <c r="U816"/>
      <c r="V816"/>
      <c r="W816"/>
      <c r="X816"/>
      <c r="Y816"/>
      <c r="Z816"/>
      <c r="AA816"/>
      <c r="AB816"/>
      <c r="AC816"/>
      <c r="AD816"/>
      <c r="AE816"/>
      <c r="AF816"/>
      <c r="AG816"/>
      <c r="AH816"/>
      <c r="AI816"/>
      <c r="AJ816"/>
      <c r="AK816"/>
      <c r="AL816"/>
      <c r="AM816"/>
      <c r="AN816"/>
      <c r="AO816"/>
      <c r="AP816"/>
      <c r="AQ816"/>
      <c r="AR816"/>
      <c r="AS816"/>
      <c r="AT816"/>
      <c r="AU816"/>
      <c r="AV816"/>
      <c r="AW816"/>
      <c r="AX816"/>
    </row>
    <row r="817" spans="1:50" x14ac:dyDescent="0.25">
      <c r="A817" s="259">
        <v>924</v>
      </c>
      <c r="B817" s="259" t="s">
        <v>1233</v>
      </c>
      <c r="E817" s="259" t="s">
        <v>928</v>
      </c>
      <c r="G817" s="324">
        <v>2410000</v>
      </c>
      <c r="H817" s="325">
        <v>0</v>
      </c>
      <c r="I817" s="324">
        <f t="shared" si="10"/>
        <v>2410000</v>
      </c>
      <c r="K817"/>
      <c r="L817"/>
      <c r="M817"/>
      <c r="N817"/>
      <c r="O817"/>
      <c r="P817"/>
      <c r="Q817"/>
      <c r="R817"/>
      <c r="S817"/>
      <c r="T817"/>
      <c r="U817"/>
      <c r="V817"/>
      <c r="W817"/>
      <c r="X817"/>
      <c r="Y817"/>
      <c r="Z817"/>
      <c r="AA817"/>
      <c r="AB817"/>
      <c r="AC817"/>
      <c r="AD817"/>
      <c r="AE817"/>
      <c r="AF817"/>
      <c r="AG817"/>
      <c r="AH817"/>
      <c r="AI817"/>
      <c r="AJ817"/>
      <c r="AK817"/>
      <c r="AL817"/>
      <c r="AM817"/>
      <c r="AN817"/>
      <c r="AO817"/>
      <c r="AP817"/>
      <c r="AQ817"/>
      <c r="AR817"/>
      <c r="AS817"/>
      <c r="AT817"/>
      <c r="AU817"/>
      <c r="AV817"/>
      <c r="AW817"/>
      <c r="AX817"/>
    </row>
    <row r="818" spans="1:50" x14ac:dyDescent="0.25">
      <c r="A818" s="259">
        <v>925</v>
      </c>
      <c r="B818" s="259" t="s">
        <v>1243</v>
      </c>
      <c r="E818" s="259" t="s">
        <v>928</v>
      </c>
      <c r="G818" s="324">
        <v>2551160</v>
      </c>
      <c r="H818" s="325">
        <v>0</v>
      </c>
      <c r="I818" s="324">
        <f t="shared" si="10"/>
        <v>2551160</v>
      </c>
      <c r="K818"/>
      <c r="L818"/>
      <c r="M818"/>
      <c r="N818"/>
      <c r="O818"/>
      <c r="P818"/>
      <c r="Q818"/>
      <c r="R818"/>
      <c r="S818"/>
      <c r="T818"/>
      <c r="U818"/>
      <c r="V818"/>
      <c r="W818"/>
      <c r="X818"/>
      <c r="Y818"/>
      <c r="Z818"/>
      <c r="AA818"/>
      <c r="AB818"/>
      <c r="AC818"/>
      <c r="AD818"/>
      <c r="AE818"/>
      <c r="AF818"/>
      <c r="AG818"/>
      <c r="AH818"/>
      <c r="AI818"/>
      <c r="AJ818"/>
      <c r="AK818"/>
      <c r="AL818"/>
      <c r="AM818"/>
      <c r="AN818"/>
      <c r="AO818"/>
      <c r="AP818"/>
      <c r="AQ818"/>
      <c r="AR818"/>
      <c r="AS818"/>
      <c r="AT818"/>
      <c r="AU818"/>
      <c r="AV818"/>
      <c r="AW818"/>
      <c r="AX818"/>
    </row>
    <row r="819" spans="1:50" x14ac:dyDescent="0.25">
      <c r="A819" s="259">
        <v>927</v>
      </c>
      <c r="B819" s="259" t="s">
        <v>1196</v>
      </c>
      <c r="E819" s="259" t="s">
        <v>928</v>
      </c>
      <c r="G819" s="324">
        <v>2976740</v>
      </c>
      <c r="H819" s="325">
        <v>0</v>
      </c>
      <c r="I819" s="324">
        <f t="shared" si="10"/>
        <v>2976740</v>
      </c>
      <c r="K819"/>
      <c r="L819"/>
      <c r="M819"/>
      <c r="N819"/>
      <c r="O819"/>
      <c r="P819"/>
      <c r="Q819"/>
      <c r="R819"/>
      <c r="S819"/>
      <c r="T819"/>
      <c r="U819"/>
      <c r="V819"/>
      <c r="W819"/>
      <c r="X819"/>
      <c r="Y819"/>
      <c r="Z819"/>
      <c r="AA819"/>
      <c r="AB819"/>
      <c r="AC819"/>
      <c r="AD819"/>
      <c r="AE819"/>
      <c r="AF819"/>
      <c r="AG819"/>
      <c r="AH819"/>
      <c r="AI819"/>
      <c r="AJ819"/>
      <c r="AK819"/>
      <c r="AL819"/>
      <c r="AM819"/>
      <c r="AN819"/>
      <c r="AO819"/>
      <c r="AP819"/>
      <c r="AQ819"/>
      <c r="AR819"/>
      <c r="AS819"/>
      <c r="AT819"/>
      <c r="AU819"/>
      <c r="AV819"/>
      <c r="AW819"/>
      <c r="AX819"/>
    </row>
    <row r="820" spans="1:50" x14ac:dyDescent="0.25">
      <c r="A820" s="259">
        <v>928</v>
      </c>
      <c r="B820" s="259" t="s">
        <v>1174</v>
      </c>
      <c r="E820" s="259" t="s">
        <v>928</v>
      </c>
      <c r="G820" s="324">
        <v>239400</v>
      </c>
      <c r="H820" s="325">
        <v>0</v>
      </c>
      <c r="I820" s="324">
        <f t="shared" si="10"/>
        <v>239400</v>
      </c>
      <c r="K820"/>
      <c r="L820"/>
      <c r="M820"/>
      <c r="N820"/>
      <c r="O820"/>
      <c r="P820"/>
      <c r="Q820"/>
      <c r="R820"/>
      <c r="S820"/>
      <c r="T820"/>
      <c r="U820"/>
      <c r="V820"/>
      <c r="W820"/>
      <c r="X820"/>
      <c r="Y820"/>
      <c r="Z820"/>
      <c r="AA820"/>
      <c r="AB820"/>
      <c r="AC820"/>
      <c r="AD820"/>
      <c r="AE820"/>
      <c r="AF820"/>
      <c r="AG820"/>
      <c r="AH820"/>
      <c r="AI820"/>
      <c r="AJ820"/>
      <c r="AK820"/>
      <c r="AL820"/>
      <c r="AM820"/>
      <c r="AN820"/>
      <c r="AO820"/>
      <c r="AP820"/>
      <c r="AQ820"/>
      <c r="AR820"/>
      <c r="AS820"/>
      <c r="AT820"/>
      <c r="AU820"/>
      <c r="AV820"/>
      <c r="AW820"/>
      <c r="AX820"/>
    </row>
    <row r="821" spans="1:50" x14ac:dyDescent="0.25">
      <c r="A821" s="259">
        <v>929</v>
      </c>
      <c r="B821" s="259" t="s">
        <v>1244</v>
      </c>
      <c r="E821" s="334">
        <v>0.95454545454545459</v>
      </c>
      <c r="F821" s="335"/>
      <c r="G821" s="324">
        <v>632000</v>
      </c>
      <c r="I821" s="336">
        <v>632000</v>
      </c>
      <c r="J821" s="344"/>
      <c r="K821"/>
      <c r="L821"/>
      <c r="M821"/>
      <c r="N821"/>
      <c r="O821"/>
      <c r="P821"/>
      <c r="Q821"/>
      <c r="R821"/>
      <c r="S821"/>
      <c r="T821"/>
      <c r="U821"/>
      <c r="V821"/>
      <c r="W821"/>
      <c r="X821"/>
      <c r="Y821"/>
      <c r="Z821"/>
      <c r="AA821"/>
      <c r="AB821"/>
      <c r="AC821"/>
      <c r="AD821"/>
      <c r="AE821"/>
      <c r="AF821"/>
      <c r="AG821"/>
      <c r="AH821"/>
      <c r="AI821"/>
      <c r="AJ821"/>
      <c r="AK821"/>
      <c r="AL821"/>
      <c r="AM821"/>
      <c r="AN821"/>
      <c r="AO821"/>
      <c r="AP821"/>
      <c r="AQ821"/>
      <c r="AR821"/>
      <c r="AS821"/>
      <c r="AT821"/>
      <c r="AU821"/>
      <c r="AV821"/>
      <c r="AW821"/>
      <c r="AX821"/>
    </row>
    <row r="822" spans="1:50" x14ac:dyDescent="0.25">
      <c r="G822" s="324"/>
      <c r="K822"/>
      <c r="L822"/>
      <c r="M822"/>
      <c r="N822"/>
      <c r="O822"/>
      <c r="P822"/>
      <c r="Q822"/>
      <c r="R822"/>
      <c r="S822"/>
      <c r="T822"/>
      <c r="U822"/>
      <c r="V822"/>
      <c r="W822"/>
      <c r="X822"/>
      <c r="Y822"/>
      <c r="Z822"/>
      <c r="AA822"/>
      <c r="AB822"/>
      <c r="AC822"/>
      <c r="AD822"/>
      <c r="AE822"/>
      <c r="AF822"/>
      <c r="AG822"/>
      <c r="AH822"/>
      <c r="AI822"/>
      <c r="AJ822"/>
      <c r="AK822"/>
      <c r="AL822"/>
      <c r="AM822"/>
      <c r="AN822"/>
      <c r="AO822"/>
      <c r="AP822"/>
      <c r="AQ822"/>
      <c r="AR822"/>
      <c r="AS822"/>
      <c r="AT822"/>
      <c r="AU822"/>
      <c r="AV822"/>
      <c r="AW822"/>
      <c r="AX822"/>
    </row>
    <row r="823" spans="1:50" ht="17.25" x14ac:dyDescent="0.4">
      <c r="B823" s="382" t="s">
        <v>1111</v>
      </c>
      <c r="C823" s="382"/>
      <c r="F823" s="331"/>
      <c r="G823" s="333">
        <f>SUM(G344:G821)</f>
        <v>209406256.5</v>
      </c>
      <c r="H823" s="333">
        <f>SUM(H344:H820)</f>
        <v>0</v>
      </c>
      <c r="I823" s="647">
        <f>SUM(I344:I821)</f>
        <v>209406256.5</v>
      </c>
      <c r="K823"/>
      <c r="L823"/>
      <c r="M823"/>
      <c r="N823"/>
      <c r="O823"/>
      <c r="P823"/>
      <c r="Q823"/>
      <c r="R823"/>
      <c r="S823"/>
      <c r="T823"/>
      <c r="U823"/>
      <c r="V823"/>
      <c r="W823"/>
      <c r="X823"/>
      <c r="Y823"/>
      <c r="Z823"/>
      <c r="AA823"/>
      <c r="AB823"/>
      <c r="AC823"/>
      <c r="AD823"/>
      <c r="AE823"/>
      <c r="AF823"/>
      <c r="AG823"/>
      <c r="AH823"/>
      <c r="AI823"/>
      <c r="AJ823"/>
      <c r="AK823"/>
      <c r="AL823"/>
      <c r="AM823"/>
      <c r="AN823"/>
      <c r="AO823"/>
      <c r="AP823"/>
      <c r="AQ823"/>
      <c r="AR823"/>
      <c r="AS823"/>
      <c r="AT823"/>
      <c r="AU823"/>
      <c r="AV823"/>
      <c r="AW823"/>
      <c r="AX823"/>
    </row>
    <row r="824" spans="1:50" x14ac:dyDescent="0.25">
      <c r="B824" s="259" t="s">
        <v>1245</v>
      </c>
      <c r="F824" s="331"/>
      <c r="G824" s="324"/>
      <c r="I824" s="324"/>
      <c r="K824"/>
      <c r="L824"/>
      <c r="M824"/>
      <c r="N824"/>
      <c r="O824"/>
      <c r="P824"/>
      <c r="Q824"/>
      <c r="R824"/>
      <c r="S824"/>
      <c r="T824"/>
      <c r="U824"/>
      <c r="V824"/>
      <c r="W824"/>
      <c r="X824"/>
      <c r="Y824"/>
      <c r="Z824"/>
      <c r="AA824"/>
      <c r="AB824"/>
      <c r="AC824"/>
      <c r="AD824"/>
      <c r="AE824"/>
      <c r="AF824"/>
      <c r="AG824"/>
      <c r="AH824"/>
      <c r="AI824"/>
      <c r="AJ824"/>
      <c r="AK824"/>
      <c r="AL824"/>
      <c r="AM824"/>
      <c r="AN824"/>
      <c r="AO824"/>
      <c r="AP824"/>
      <c r="AQ824"/>
      <c r="AR824"/>
      <c r="AS824"/>
      <c r="AT824"/>
      <c r="AU824"/>
      <c r="AV824"/>
      <c r="AW824"/>
      <c r="AX824"/>
    </row>
    <row r="825" spans="1:50" x14ac:dyDescent="0.25">
      <c r="A825" s="259">
        <v>954</v>
      </c>
      <c r="B825" s="259" t="s">
        <v>1246</v>
      </c>
      <c r="E825" s="259" t="s">
        <v>928</v>
      </c>
      <c r="G825" s="649">
        <v>4195</v>
      </c>
      <c r="H825" s="324"/>
      <c r="I825" s="324">
        <v>4195</v>
      </c>
      <c r="K825"/>
      <c r="L825"/>
      <c r="M825"/>
      <c r="N825"/>
      <c r="O825"/>
      <c r="P825"/>
      <c r="Q825"/>
      <c r="R825"/>
      <c r="S825"/>
      <c r="T825"/>
      <c r="U825"/>
      <c r="V825"/>
      <c r="W825"/>
      <c r="X825"/>
      <c r="Y825"/>
      <c r="Z825"/>
      <c r="AA825"/>
      <c r="AB825"/>
      <c r="AC825"/>
      <c r="AD825"/>
      <c r="AE825"/>
      <c r="AF825"/>
      <c r="AG825"/>
      <c r="AH825"/>
      <c r="AI825"/>
      <c r="AJ825"/>
      <c r="AK825"/>
      <c r="AL825"/>
      <c r="AM825"/>
      <c r="AN825"/>
      <c r="AO825"/>
      <c r="AP825"/>
      <c r="AQ825"/>
      <c r="AR825"/>
      <c r="AS825"/>
      <c r="AT825"/>
      <c r="AU825"/>
      <c r="AV825"/>
      <c r="AW825"/>
      <c r="AX825"/>
    </row>
    <row r="826" spans="1:50" x14ac:dyDescent="0.25">
      <c r="A826" s="259">
        <v>955</v>
      </c>
      <c r="B826" s="259" t="s">
        <v>1141</v>
      </c>
      <c r="E826" s="259" t="s">
        <v>928</v>
      </c>
      <c r="G826" s="649">
        <v>28000</v>
      </c>
      <c r="H826" s="324"/>
      <c r="I826" s="324">
        <v>28000</v>
      </c>
      <c r="K826"/>
      <c r="L826"/>
      <c r="M826"/>
      <c r="N826"/>
      <c r="O826"/>
      <c r="P826"/>
      <c r="Q826"/>
      <c r="R826"/>
      <c r="S826"/>
      <c r="T826"/>
      <c r="U826"/>
      <c r="V826"/>
      <c r="W826"/>
      <c r="X826"/>
      <c r="Y826"/>
      <c r="Z826"/>
      <c r="AA826"/>
      <c r="AB826"/>
      <c r="AC826"/>
      <c r="AD826"/>
      <c r="AE826"/>
      <c r="AF826"/>
      <c r="AG826"/>
      <c r="AH826"/>
      <c r="AI826"/>
      <c r="AJ826"/>
      <c r="AK826"/>
      <c r="AL826"/>
      <c r="AM826"/>
      <c r="AN826"/>
      <c r="AO826"/>
      <c r="AP826"/>
      <c r="AQ826"/>
      <c r="AR826"/>
      <c r="AS826"/>
      <c r="AT826"/>
      <c r="AU826"/>
      <c r="AV826"/>
      <c r="AW826"/>
      <c r="AX826"/>
    </row>
    <row r="827" spans="1:50" x14ac:dyDescent="0.25">
      <c r="A827" s="259">
        <v>956</v>
      </c>
      <c r="B827" s="259" t="s">
        <v>1248</v>
      </c>
      <c r="E827" s="259" t="s">
        <v>928</v>
      </c>
      <c r="G827" s="649">
        <v>29182</v>
      </c>
      <c r="H827" s="324"/>
      <c r="I827" s="324">
        <v>29182</v>
      </c>
      <c r="K827"/>
      <c r="L827"/>
      <c r="M827"/>
      <c r="N827"/>
      <c r="O827"/>
      <c r="P827"/>
      <c r="Q827"/>
      <c r="R827"/>
      <c r="S827"/>
      <c r="T827"/>
      <c r="U827"/>
      <c r="V827"/>
      <c r="W827"/>
      <c r="X827"/>
      <c r="Y827"/>
      <c r="Z827"/>
      <c r="AA827"/>
      <c r="AB827"/>
      <c r="AC827"/>
      <c r="AD827"/>
      <c r="AE827"/>
      <c r="AF827"/>
      <c r="AG827"/>
      <c r="AH827"/>
      <c r="AI827"/>
      <c r="AJ827"/>
      <c r="AK827"/>
      <c r="AL827"/>
      <c r="AM827"/>
      <c r="AN827"/>
      <c r="AO827"/>
      <c r="AP827"/>
      <c r="AQ827"/>
      <c r="AR827"/>
      <c r="AS827"/>
      <c r="AT827"/>
      <c r="AU827"/>
      <c r="AV827"/>
      <c r="AW827"/>
      <c r="AX827"/>
    </row>
    <row r="828" spans="1:50" x14ac:dyDescent="0.25">
      <c r="A828" s="259">
        <v>957</v>
      </c>
      <c r="B828" s="259" t="s">
        <v>1247</v>
      </c>
      <c r="E828" s="259" t="s">
        <v>928</v>
      </c>
      <c r="G828" s="649">
        <v>71352</v>
      </c>
      <c r="H828" s="324"/>
      <c r="I828" s="324">
        <v>71352</v>
      </c>
      <c r="K828"/>
      <c r="L828"/>
      <c r="M828"/>
      <c r="N828"/>
      <c r="O828"/>
      <c r="P828"/>
      <c r="Q828"/>
      <c r="R828"/>
      <c r="S828"/>
      <c r="T828"/>
      <c r="U828"/>
      <c r="V828"/>
      <c r="W828"/>
      <c r="X828"/>
      <c r="Y828"/>
      <c r="Z828"/>
      <c r="AA828"/>
      <c r="AB828"/>
      <c r="AC828"/>
      <c r="AD828"/>
      <c r="AE828"/>
      <c r="AF828"/>
      <c r="AG828"/>
      <c r="AH828"/>
      <c r="AI828"/>
      <c r="AJ828"/>
      <c r="AK828"/>
      <c r="AL828"/>
      <c r="AM828"/>
      <c r="AN828"/>
      <c r="AO828"/>
      <c r="AP828"/>
      <c r="AQ828"/>
      <c r="AR828"/>
      <c r="AS828"/>
      <c r="AT828"/>
      <c r="AU828"/>
      <c r="AV828"/>
      <c r="AW828"/>
      <c r="AX828"/>
    </row>
    <row r="829" spans="1:50" ht="30" x14ac:dyDescent="0.25">
      <c r="A829" s="259">
        <v>958</v>
      </c>
      <c r="B829" s="259" t="s">
        <v>1268</v>
      </c>
      <c r="E829" s="259" t="s">
        <v>925</v>
      </c>
      <c r="F829" s="323" t="s">
        <v>1269</v>
      </c>
      <c r="G829" s="648">
        <v>134349</v>
      </c>
      <c r="H829" s="324"/>
      <c r="I829" s="324">
        <v>134349</v>
      </c>
      <c r="K829"/>
      <c r="L829"/>
      <c r="M829"/>
      <c r="N829"/>
      <c r="O829"/>
      <c r="P829"/>
      <c r="Q829"/>
      <c r="R829"/>
      <c r="S829"/>
      <c r="T829"/>
      <c r="U829"/>
      <c r="V829"/>
      <c r="W829"/>
      <c r="X829"/>
      <c r="Y829"/>
      <c r="Z829"/>
      <c r="AA829"/>
      <c r="AB829"/>
      <c r="AC829"/>
      <c r="AD829"/>
      <c r="AE829"/>
      <c r="AF829"/>
      <c r="AG829"/>
      <c r="AH829"/>
      <c r="AI829"/>
      <c r="AJ829"/>
      <c r="AK829"/>
      <c r="AL829"/>
      <c r="AM829"/>
      <c r="AN829"/>
      <c r="AO829"/>
      <c r="AP829"/>
      <c r="AQ829"/>
      <c r="AR829"/>
      <c r="AS829"/>
      <c r="AT829"/>
      <c r="AU829"/>
      <c r="AV829"/>
      <c r="AW829"/>
      <c r="AX829"/>
    </row>
    <row r="830" spans="1:50" ht="30" x14ac:dyDescent="0.25">
      <c r="A830" s="259">
        <v>959</v>
      </c>
      <c r="B830" s="259" t="s">
        <v>1251</v>
      </c>
      <c r="E830" s="259" t="s">
        <v>925</v>
      </c>
      <c r="F830" s="323" t="s">
        <v>1252</v>
      </c>
      <c r="G830" s="648">
        <v>143644</v>
      </c>
      <c r="H830" s="324"/>
      <c r="I830" s="324">
        <v>143644</v>
      </c>
      <c r="K830"/>
      <c r="L830"/>
      <c r="M830"/>
      <c r="N830"/>
      <c r="O830"/>
      <c r="P830"/>
      <c r="Q830"/>
      <c r="R830"/>
      <c r="S830"/>
      <c r="T830"/>
      <c r="U830"/>
      <c r="V830"/>
      <c r="W830"/>
      <c r="X830"/>
      <c r="Y830"/>
      <c r="Z830"/>
      <c r="AA830"/>
      <c r="AB830"/>
      <c r="AC830"/>
      <c r="AD830"/>
      <c r="AE830"/>
      <c r="AF830"/>
      <c r="AG830"/>
      <c r="AH830"/>
      <c r="AI830"/>
      <c r="AJ830"/>
      <c r="AK830"/>
      <c r="AL830"/>
      <c r="AM830"/>
      <c r="AN830"/>
      <c r="AO830"/>
      <c r="AP830"/>
      <c r="AQ830"/>
      <c r="AR830"/>
      <c r="AS830"/>
      <c r="AT830"/>
      <c r="AU830"/>
      <c r="AV830"/>
      <c r="AW830"/>
      <c r="AX830"/>
    </row>
    <row r="831" spans="1:50" ht="30" x14ac:dyDescent="0.25">
      <c r="A831" s="259">
        <v>960</v>
      </c>
      <c r="B831" s="259" t="s">
        <v>1254</v>
      </c>
      <c r="E831" s="259" t="s">
        <v>925</v>
      </c>
      <c r="F831" s="323" t="s">
        <v>1253</v>
      </c>
      <c r="G831" s="648">
        <v>152210</v>
      </c>
      <c r="H831" s="324"/>
      <c r="I831" s="324">
        <v>152210</v>
      </c>
      <c r="K831"/>
      <c r="L831"/>
      <c r="M831"/>
      <c r="N831"/>
      <c r="O831"/>
      <c r="P831"/>
      <c r="Q831"/>
      <c r="R831"/>
      <c r="S831"/>
      <c r="T831"/>
      <c r="U831"/>
      <c r="V831"/>
      <c r="W831"/>
      <c r="X831"/>
      <c r="Y831"/>
      <c r="Z831"/>
      <c r="AA831"/>
      <c r="AB831"/>
      <c r="AC831"/>
      <c r="AD831"/>
      <c r="AE831"/>
      <c r="AF831"/>
      <c r="AG831"/>
      <c r="AH831"/>
      <c r="AI831"/>
      <c r="AJ831"/>
      <c r="AK831"/>
      <c r="AL831"/>
      <c r="AM831"/>
      <c r="AN831"/>
      <c r="AO831"/>
      <c r="AP831"/>
      <c r="AQ831"/>
      <c r="AR831"/>
      <c r="AS831"/>
      <c r="AT831"/>
      <c r="AU831"/>
      <c r="AV831"/>
      <c r="AW831"/>
      <c r="AX831"/>
    </row>
    <row r="832" spans="1:50" ht="30" x14ac:dyDescent="0.25">
      <c r="A832" s="259">
        <v>961</v>
      </c>
      <c r="B832" s="259" t="s">
        <v>1272</v>
      </c>
      <c r="E832" s="259" t="s">
        <v>925</v>
      </c>
      <c r="F832" s="323" t="s">
        <v>1273</v>
      </c>
      <c r="G832" s="648">
        <v>164427</v>
      </c>
      <c r="H832" s="324"/>
      <c r="I832" s="324">
        <v>164427</v>
      </c>
      <c r="K832"/>
      <c r="L832"/>
      <c r="M832"/>
      <c r="N832"/>
      <c r="O832"/>
      <c r="P832"/>
      <c r="Q832"/>
      <c r="R832"/>
      <c r="S832"/>
      <c r="T832"/>
      <c r="U832"/>
      <c r="V832"/>
      <c r="W832"/>
      <c r="X832"/>
      <c r="Y832"/>
      <c r="Z832"/>
      <c r="AA832"/>
      <c r="AB832"/>
      <c r="AC832"/>
      <c r="AD832"/>
      <c r="AE832"/>
      <c r="AF832"/>
      <c r="AG832"/>
      <c r="AH832"/>
      <c r="AI832"/>
      <c r="AJ832"/>
      <c r="AK832"/>
      <c r="AL832"/>
      <c r="AM832"/>
      <c r="AN832"/>
      <c r="AO832"/>
      <c r="AP832"/>
      <c r="AQ832"/>
      <c r="AR832"/>
      <c r="AS832"/>
      <c r="AT832"/>
      <c r="AU832"/>
      <c r="AV832"/>
      <c r="AW832"/>
      <c r="AX832"/>
    </row>
    <row r="833" spans="1:50" ht="30" x14ac:dyDescent="0.25">
      <c r="A833" s="259">
        <v>962</v>
      </c>
      <c r="B833" s="259" t="s">
        <v>1270</v>
      </c>
      <c r="E833" s="259" t="s">
        <v>925</v>
      </c>
      <c r="F833" s="323" t="s">
        <v>1271</v>
      </c>
      <c r="G833" s="648">
        <v>197825</v>
      </c>
      <c r="H833" s="324"/>
      <c r="I833" s="324">
        <v>197825</v>
      </c>
      <c r="K833"/>
      <c r="L833"/>
      <c r="M833"/>
      <c r="N833"/>
      <c r="O833"/>
      <c r="P833"/>
      <c r="Q833"/>
      <c r="R833"/>
      <c r="S833"/>
      <c r="T833"/>
      <c r="U833"/>
      <c r="V833"/>
      <c r="W833"/>
      <c r="X833"/>
      <c r="Y833"/>
      <c r="Z833"/>
      <c r="AA833"/>
      <c r="AB833"/>
      <c r="AC833"/>
      <c r="AD833"/>
      <c r="AE833"/>
      <c r="AF833"/>
      <c r="AG833"/>
      <c r="AH833"/>
      <c r="AI833"/>
      <c r="AJ833"/>
      <c r="AK833"/>
      <c r="AL833"/>
      <c r="AM833"/>
      <c r="AN833"/>
      <c r="AO833"/>
      <c r="AP833"/>
      <c r="AQ833"/>
      <c r="AR833"/>
      <c r="AS833"/>
      <c r="AT833"/>
      <c r="AU833"/>
      <c r="AV833"/>
      <c r="AW833"/>
      <c r="AX833"/>
    </row>
    <row r="834" spans="1:50" ht="30" x14ac:dyDescent="0.25">
      <c r="A834" s="259">
        <v>963</v>
      </c>
      <c r="B834" s="259" t="s">
        <v>1254</v>
      </c>
      <c r="E834" s="259" t="s">
        <v>925</v>
      </c>
      <c r="F834" s="323" t="s">
        <v>1257</v>
      </c>
      <c r="G834" s="648">
        <v>213400</v>
      </c>
      <c r="H834" s="324"/>
      <c r="I834" s="324">
        <v>213400</v>
      </c>
      <c r="K834"/>
      <c r="L834"/>
      <c r="M834"/>
      <c r="N834"/>
      <c r="O834"/>
      <c r="P834"/>
      <c r="Q834"/>
      <c r="R834"/>
      <c r="S834"/>
      <c r="T834"/>
      <c r="U834"/>
      <c r="V834"/>
      <c r="W834"/>
      <c r="X834"/>
      <c r="Y834"/>
      <c r="Z834"/>
      <c r="AA834"/>
      <c r="AB834"/>
      <c r="AC834"/>
      <c r="AD834"/>
      <c r="AE834"/>
      <c r="AF834"/>
      <c r="AG834"/>
      <c r="AH834"/>
      <c r="AI834"/>
      <c r="AJ834"/>
      <c r="AK834"/>
      <c r="AL834"/>
      <c r="AM834"/>
      <c r="AN834"/>
      <c r="AO834"/>
      <c r="AP834"/>
      <c r="AQ834"/>
      <c r="AR834"/>
      <c r="AS834"/>
      <c r="AT834"/>
      <c r="AU834"/>
      <c r="AV834"/>
      <c r="AW834"/>
      <c r="AX834"/>
    </row>
    <row r="835" spans="1:50" ht="30" x14ac:dyDescent="0.25">
      <c r="A835" s="259">
        <v>964</v>
      </c>
      <c r="B835" s="259" t="s">
        <v>1258</v>
      </c>
      <c r="E835" s="259" t="s">
        <v>925</v>
      </c>
      <c r="F835" s="323" t="s">
        <v>1257</v>
      </c>
      <c r="G835" s="648">
        <v>258100</v>
      </c>
      <c r="H835" s="324"/>
      <c r="I835" s="324">
        <v>258100</v>
      </c>
      <c r="K835"/>
      <c r="L835"/>
      <c r="M835"/>
      <c r="N835"/>
      <c r="O835"/>
      <c r="P835"/>
      <c r="Q835"/>
      <c r="R835"/>
      <c r="S835"/>
      <c r="T835"/>
      <c r="U835"/>
      <c r="V835"/>
      <c r="W835"/>
      <c r="X835"/>
      <c r="Y835"/>
      <c r="Z835"/>
      <c r="AA835"/>
      <c r="AB835"/>
      <c r="AC835"/>
      <c r="AD835"/>
      <c r="AE835"/>
      <c r="AF835"/>
      <c r="AG835"/>
      <c r="AH835"/>
      <c r="AI835"/>
      <c r="AJ835"/>
      <c r="AK835"/>
      <c r="AL835"/>
      <c r="AM835"/>
      <c r="AN835"/>
      <c r="AO835"/>
      <c r="AP835"/>
      <c r="AQ835"/>
      <c r="AR835"/>
      <c r="AS835"/>
      <c r="AT835"/>
      <c r="AU835"/>
      <c r="AV835"/>
      <c r="AW835"/>
      <c r="AX835"/>
    </row>
    <row r="836" spans="1:50" ht="30" x14ac:dyDescent="0.25">
      <c r="A836" s="259">
        <v>965</v>
      </c>
      <c r="B836" s="259" t="s">
        <v>1251</v>
      </c>
      <c r="E836" s="259" t="s">
        <v>925</v>
      </c>
      <c r="F836" s="323" t="s">
        <v>1253</v>
      </c>
      <c r="G836" s="648">
        <v>274662</v>
      </c>
      <c r="H836" s="324"/>
      <c r="I836" s="324">
        <v>274662</v>
      </c>
      <c r="K836"/>
      <c r="L836"/>
      <c r="M836"/>
      <c r="N836"/>
      <c r="O836"/>
      <c r="P836"/>
      <c r="Q836"/>
      <c r="R836"/>
      <c r="S836"/>
      <c r="T836"/>
      <c r="U836"/>
      <c r="V836"/>
      <c r="W836"/>
      <c r="X836"/>
      <c r="Y836"/>
      <c r="Z836"/>
      <c r="AA836"/>
      <c r="AB836"/>
      <c r="AC836"/>
      <c r="AD836"/>
      <c r="AE836"/>
      <c r="AF836"/>
      <c r="AG836"/>
      <c r="AH836"/>
      <c r="AI836"/>
      <c r="AJ836"/>
      <c r="AK836"/>
      <c r="AL836"/>
      <c r="AM836"/>
      <c r="AN836"/>
      <c r="AO836"/>
      <c r="AP836"/>
      <c r="AQ836"/>
      <c r="AR836"/>
      <c r="AS836"/>
      <c r="AT836"/>
      <c r="AU836"/>
      <c r="AV836"/>
      <c r="AW836"/>
      <c r="AX836"/>
    </row>
    <row r="837" spans="1:50" ht="30" x14ac:dyDescent="0.25">
      <c r="A837" s="259">
        <v>966</v>
      </c>
      <c r="B837" s="259" t="s">
        <v>1249</v>
      </c>
      <c r="E837" s="259" t="s">
        <v>925</v>
      </c>
      <c r="F837" s="323" t="s">
        <v>1250</v>
      </c>
      <c r="G837" s="648">
        <v>296078</v>
      </c>
      <c r="H837" s="324"/>
      <c r="I837" s="324">
        <v>296078</v>
      </c>
      <c r="K837"/>
      <c r="L837"/>
      <c r="M837"/>
      <c r="N837"/>
      <c r="O837"/>
      <c r="P837"/>
      <c r="Q837"/>
      <c r="R837"/>
      <c r="S837"/>
      <c r="T837"/>
      <c r="U837"/>
      <c r="V837"/>
      <c r="W837"/>
      <c r="X837"/>
      <c r="Y837"/>
      <c r="Z837"/>
      <c r="AA837"/>
      <c r="AB837"/>
      <c r="AC837"/>
      <c r="AD837"/>
      <c r="AE837"/>
      <c r="AF837"/>
      <c r="AG837"/>
      <c r="AH837"/>
      <c r="AI837"/>
      <c r="AJ837"/>
      <c r="AK837"/>
      <c r="AL837"/>
      <c r="AM837"/>
      <c r="AN837"/>
      <c r="AO837"/>
      <c r="AP837"/>
      <c r="AQ837"/>
      <c r="AR837"/>
      <c r="AS837"/>
      <c r="AT837"/>
      <c r="AU837"/>
      <c r="AV837"/>
      <c r="AW837"/>
      <c r="AX837"/>
    </row>
    <row r="838" spans="1:50" ht="30" x14ac:dyDescent="0.25">
      <c r="A838" s="259">
        <v>967</v>
      </c>
      <c r="B838" s="259" t="s">
        <v>1256</v>
      </c>
      <c r="E838" s="259" t="s">
        <v>925</v>
      </c>
      <c r="F838" s="323" t="s">
        <v>1257</v>
      </c>
      <c r="G838" s="648">
        <v>301750</v>
      </c>
      <c r="H838" s="324"/>
      <c r="I838" s="324">
        <v>301750</v>
      </c>
      <c r="K838"/>
      <c r="L838"/>
      <c r="M838"/>
      <c r="N838"/>
      <c r="O838"/>
      <c r="P838"/>
      <c r="Q838"/>
      <c r="R838"/>
      <c r="S838"/>
      <c r="T838"/>
      <c r="U838"/>
      <c r="V838"/>
      <c r="W838"/>
      <c r="X838"/>
      <c r="Y838"/>
      <c r="Z838"/>
      <c r="AA838"/>
      <c r="AB838"/>
      <c r="AC838"/>
      <c r="AD838"/>
      <c r="AE838"/>
      <c r="AF838"/>
      <c r="AG838"/>
      <c r="AH838"/>
      <c r="AI838"/>
      <c r="AJ838"/>
      <c r="AK838"/>
      <c r="AL838"/>
      <c r="AM838"/>
      <c r="AN838"/>
      <c r="AO838"/>
      <c r="AP838"/>
      <c r="AQ838"/>
      <c r="AR838"/>
      <c r="AS838"/>
      <c r="AT838"/>
      <c r="AU838"/>
      <c r="AV838"/>
      <c r="AW838"/>
      <c r="AX838"/>
    </row>
    <row r="839" spans="1:50" ht="30" x14ac:dyDescent="0.25">
      <c r="A839" s="259">
        <v>968</v>
      </c>
      <c r="B839" s="259" t="s">
        <v>1276</v>
      </c>
      <c r="E839" s="259" t="s">
        <v>925</v>
      </c>
      <c r="F839" s="323" t="s">
        <v>1277</v>
      </c>
      <c r="G839" s="648">
        <v>329000</v>
      </c>
      <c r="H839" s="324"/>
      <c r="I839" s="324">
        <v>329000</v>
      </c>
      <c r="K839"/>
      <c r="L839"/>
      <c r="M839"/>
      <c r="N839"/>
      <c r="O839"/>
      <c r="P839"/>
      <c r="Q839"/>
      <c r="R839"/>
      <c r="S839"/>
      <c r="T839"/>
      <c r="U839"/>
      <c r="V839"/>
      <c r="W839"/>
      <c r="X839"/>
      <c r="Y839"/>
      <c r="Z839"/>
      <c r="AA839"/>
      <c r="AB839"/>
      <c r="AC839"/>
      <c r="AD839"/>
      <c r="AE839"/>
      <c r="AF839"/>
      <c r="AG839"/>
      <c r="AH839"/>
      <c r="AI839"/>
      <c r="AJ839"/>
      <c r="AK839"/>
      <c r="AL839"/>
      <c r="AM839"/>
      <c r="AN839"/>
      <c r="AO839"/>
      <c r="AP839"/>
      <c r="AQ839"/>
      <c r="AR839"/>
      <c r="AS839"/>
      <c r="AT839"/>
      <c r="AU839"/>
      <c r="AV839"/>
      <c r="AW839"/>
      <c r="AX839"/>
    </row>
    <row r="840" spans="1:50" ht="30" x14ac:dyDescent="0.25">
      <c r="A840" s="259">
        <v>969</v>
      </c>
      <c r="B840" s="259" t="s">
        <v>1255</v>
      </c>
      <c r="E840" s="259" t="s">
        <v>925</v>
      </c>
      <c r="F840" s="323" t="s">
        <v>1253</v>
      </c>
      <c r="G840" s="648">
        <v>364997</v>
      </c>
      <c r="H840" s="324"/>
      <c r="I840" s="324">
        <v>364997</v>
      </c>
      <c r="K840"/>
      <c r="L840"/>
      <c r="M840"/>
      <c r="N840"/>
      <c r="O840"/>
      <c r="P840"/>
      <c r="Q840"/>
      <c r="R840"/>
      <c r="S840"/>
      <c r="T840"/>
      <c r="U840"/>
      <c r="V840"/>
      <c r="W840"/>
      <c r="X840"/>
      <c r="Y840"/>
      <c r="Z840"/>
      <c r="AA840"/>
      <c r="AB840"/>
      <c r="AC840"/>
      <c r="AD840"/>
      <c r="AE840"/>
      <c r="AF840"/>
      <c r="AG840"/>
      <c r="AH840"/>
      <c r="AI840"/>
      <c r="AJ840"/>
      <c r="AK840"/>
      <c r="AL840"/>
      <c r="AM840"/>
      <c r="AN840"/>
      <c r="AO840"/>
      <c r="AP840"/>
      <c r="AQ840"/>
      <c r="AR840"/>
      <c r="AS840"/>
      <c r="AT840"/>
      <c r="AU840"/>
      <c r="AV840"/>
      <c r="AW840"/>
      <c r="AX840"/>
    </row>
    <row r="841" spans="1:50" ht="30" x14ac:dyDescent="0.25">
      <c r="A841" s="259">
        <v>970</v>
      </c>
      <c r="B841" s="259" t="s">
        <v>1086</v>
      </c>
      <c r="E841" s="259" t="s">
        <v>925</v>
      </c>
      <c r="F841" s="323" t="s">
        <v>1252</v>
      </c>
      <c r="G841" s="648">
        <v>440385</v>
      </c>
      <c r="H841" s="324"/>
      <c r="I841" s="324">
        <v>440385</v>
      </c>
      <c r="K841"/>
      <c r="L841"/>
      <c r="M841"/>
      <c r="N841"/>
      <c r="O841"/>
      <c r="P841"/>
      <c r="Q841"/>
      <c r="R841"/>
      <c r="S841"/>
      <c r="T841"/>
      <c r="U841"/>
      <c r="V841"/>
      <c r="W841"/>
      <c r="X841"/>
      <c r="Y841"/>
      <c r="Z841"/>
      <c r="AA841"/>
      <c r="AB841"/>
      <c r="AC841"/>
      <c r="AD841"/>
      <c r="AE841"/>
      <c r="AF841"/>
      <c r="AG841"/>
      <c r="AH841"/>
      <c r="AI841"/>
      <c r="AJ841"/>
      <c r="AK841"/>
      <c r="AL841"/>
      <c r="AM841"/>
      <c r="AN841"/>
      <c r="AO841"/>
      <c r="AP841"/>
      <c r="AQ841"/>
      <c r="AR841"/>
      <c r="AS841"/>
      <c r="AT841"/>
      <c r="AU841"/>
      <c r="AV841"/>
      <c r="AW841"/>
      <c r="AX841"/>
    </row>
    <row r="842" spans="1:50" ht="30" x14ac:dyDescent="0.25">
      <c r="A842" s="259">
        <v>971</v>
      </c>
      <c r="B842" s="259" t="s">
        <v>1274</v>
      </c>
      <c r="E842" s="259" t="s">
        <v>925</v>
      </c>
      <c r="F842" s="323" t="s">
        <v>1275</v>
      </c>
      <c r="G842" s="648">
        <v>450000</v>
      </c>
      <c r="H842" s="324"/>
      <c r="I842" s="324">
        <v>450000</v>
      </c>
      <c r="K842"/>
      <c r="L842"/>
      <c r="M842"/>
      <c r="N842"/>
      <c r="O842"/>
      <c r="P842"/>
      <c r="Q842"/>
      <c r="R842"/>
      <c r="S842"/>
      <c r="T842"/>
      <c r="U842"/>
      <c r="V842"/>
      <c r="W842"/>
      <c r="X842"/>
      <c r="Y842"/>
      <c r="Z842"/>
      <c r="AA842"/>
      <c r="AB842"/>
      <c r="AC842"/>
      <c r="AD842"/>
      <c r="AE842"/>
      <c r="AF842"/>
      <c r="AG842"/>
      <c r="AH842"/>
      <c r="AI842"/>
      <c r="AJ842"/>
      <c r="AK842"/>
      <c r="AL842"/>
      <c r="AM842"/>
      <c r="AN842"/>
      <c r="AO842"/>
      <c r="AP842"/>
      <c r="AQ842"/>
      <c r="AR842"/>
      <c r="AS842"/>
      <c r="AT842"/>
      <c r="AU842"/>
      <c r="AV842"/>
      <c r="AW842"/>
      <c r="AX842"/>
    </row>
    <row r="843" spans="1:50" ht="30" x14ac:dyDescent="0.25">
      <c r="A843" s="259">
        <v>972</v>
      </c>
      <c r="B843" s="259" t="s">
        <v>1266</v>
      </c>
      <c r="E843" s="259" t="s">
        <v>925</v>
      </c>
      <c r="F843" s="323" t="s">
        <v>1267</v>
      </c>
      <c r="G843" s="648">
        <v>512000</v>
      </c>
      <c r="H843" s="324"/>
      <c r="I843" s="324">
        <v>512000</v>
      </c>
      <c r="K843"/>
      <c r="L843"/>
      <c r="M843"/>
      <c r="N843"/>
      <c r="O843"/>
      <c r="P843"/>
      <c r="Q843"/>
      <c r="R843"/>
      <c r="S843"/>
      <c r="T843"/>
      <c r="U843"/>
      <c r="V843"/>
      <c r="W843"/>
      <c r="X843"/>
      <c r="Y843"/>
      <c r="Z843"/>
      <c r="AA843"/>
      <c r="AB843"/>
      <c r="AC843"/>
      <c r="AD843"/>
      <c r="AE843"/>
      <c r="AF843"/>
      <c r="AG843"/>
      <c r="AH843"/>
      <c r="AI843"/>
      <c r="AJ843"/>
      <c r="AK843"/>
      <c r="AL843"/>
      <c r="AM843"/>
      <c r="AN843"/>
      <c r="AO843"/>
      <c r="AP843"/>
      <c r="AQ843"/>
      <c r="AR843"/>
      <c r="AS843"/>
      <c r="AT843"/>
      <c r="AU843"/>
      <c r="AV843"/>
      <c r="AW843"/>
      <c r="AX843"/>
    </row>
    <row r="844" spans="1:50" ht="30" x14ac:dyDescent="0.25">
      <c r="A844" s="259">
        <v>973</v>
      </c>
      <c r="B844" s="259" t="s">
        <v>1264</v>
      </c>
      <c r="E844" s="259" t="s">
        <v>925</v>
      </c>
      <c r="F844" s="323" t="s">
        <v>1265</v>
      </c>
      <c r="G844" s="648">
        <v>626655</v>
      </c>
      <c r="H844" s="324"/>
      <c r="I844" s="324">
        <v>626655</v>
      </c>
      <c r="K844"/>
      <c r="L844"/>
      <c r="M844"/>
      <c r="N844"/>
      <c r="O844"/>
      <c r="P844"/>
      <c r="Q844"/>
      <c r="R844"/>
      <c r="S844"/>
      <c r="T844"/>
      <c r="U844"/>
      <c r="V844"/>
      <c r="W844"/>
      <c r="X844"/>
      <c r="Y844"/>
      <c r="Z844"/>
      <c r="AA844"/>
      <c r="AB844"/>
      <c r="AC844"/>
      <c r="AD844"/>
      <c r="AE844"/>
      <c r="AF844"/>
      <c r="AG844"/>
      <c r="AH844"/>
      <c r="AI844"/>
      <c r="AJ844"/>
      <c r="AK844"/>
      <c r="AL844"/>
      <c r="AM844"/>
      <c r="AN844"/>
      <c r="AO844"/>
      <c r="AP844"/>
      <c r="AQ844"/>
      <c r="AR844"/>
      <c r="AS844"/>
      <c r="AT844"/>
      <c r="AU844"/>
      <c r="AV844"/>
      <c r="AW844"/>
      <c r="AX844"/>
    </row>
    <row r="845" spans="1:50" ht="30" x14ac:dyDescent="0.25">
      <c r="A845" s="259">
        <v>974</v>
      </c>
      <c r="B845" s="259" t="s">
        <v>1262</v>
      </c>
      <c r="E845" s="259" t="s">
        <v>925</v>
      </c>
      <c r="F845" s="323" t="s">
        <v>1263</v>
      </c>
      <c r="G845" s="648">
        <v>756802</v>
      </c>
      <c r="H845" s="324"/>
      <c r="I845" s="324">
        <v>756802</v>
      </c>
      <c r="K845"/>
      <c r="L845"/>
      <c r="M845"/>
      <c r="N845"/>
      <c r="O845"/>
      <c r="P845"/>
      <c r="Q845"/>
      <c r="R845"/>
      <c r="S845"/>
      <c r="T845"/>
      <c r="U845"/>
      <c r="V845"/>
      <c r="W845"/>
      <c r="X845"/>
      <c r="Y845"/>
      <c r="Z845"/>
      <c r="AA845"/>
      <c r="AB845"/>
      <c r="AC845"/>
      <c r="AD845"/>
      <c r="AE845"/>
      <c r="AF845"/>
      <c r="AG845"/>
      <c r="AH845"/>
      <c r="AI845"/>
      <c r="AJ845"/>
      <c r="AK845"/>
      <c r="AL845"/>
      <c r="AM845"/>
      <c r="AN845"/>
      <c r="AO845"/>
      <c r="AP845"/>
      <c r="AQ845"/>
      <c r="AR845"/>
      <c r="AS845"/>
      <c r="AT845"/>
      <c r="AU845"/>
      <c r="AV845"/>
      <c r="AW845"/>
      <c r="AX845"/>
    </row>
    <row r="846" spans="1:50" ht="30" x14ac:dyDescent="0.25">
      <c r="A846" s="259">
        <v>975</v>
      </c>
      <c r="B846" s="259" t="s">
        <v>1259</v>
      </c>
      <c r="E846" s="259" t="s">
        <v>925</v>
      </c>
      <c r="F846" s="323" t="s">
        <v>1257</v>
      </c>
      <c r="G846" s="648">
        <v>831662</v>
      </c>
      <c r="H846" s="324"/>
      <c r="I846" s="324">
        <v>831662</v>
      </c>
      <c r="K846"/>
      <c r="L846"/>
      <c r="M846"/>
      <c r="N846"/>
      <c r="O846"/>
      <c r="P846"/>
      <c r="Q846"/>
      <c r="R846"/>
      <c r="S846"/>
      <c r="T846"/>
      <c r="U846"/>
      <c r="V846"/>
      <c r="W846"/>
      <c r="X846"/>
      <c r="Y846"/>
      <c r="Z846"/>
      <c r="AA846"/>
      <c r="AB846"/>
      <c r="AC846"/>
      <c r="AD846"/>
      <c r="AE846"/>
      <c r="AF846"/>
      <c r="AG846"/>
      <c r="AH846"/>
      <c r="AI846"/>
      <c r="AJ846"/>
      <c r="AK846"/>
      <c r="AL846"/>
      <c r="AM846"/>
      <c r="AN846"/>
      <c r="AO846"/>
      <c r="AP846"/>
      <c r="AQ846"/>
      <c r="AR846"/>
      <c r="AS846"/>
      <c r="AT846"/>
      <c r="AU846"/>
      <c r="AV846"/>
      <c r="AW846"/>
      <c r="AX846"/>
    </row>
    <row r="847" spans="1:50" ht="30" x14ac:dyDescent="0.25">
      <c r="B847" s="259" t="s">
        <v>1260</v>
      </c>
      <c r="E847" s="259" t="s">
        <v>925</v>
      </c>
      <c r="F847" s="323" t="s">
        <v>1261</v>
      </c>
      <c r="G847" s="648">
        <v>912795</v>
      </c>
      <c r="H847" s="324"/>
      <c r="I847" s="324">
        <v>912795</v>
      </c>
      <c r="K847"/>
      <c r="L847"/>
      <c r="M847"/>
      <c r="N847"/>
      <c r="O847"/>
      <c r="P847"/>
      <c r="Q847"/>
      <c r="R847"/>
      <c r="S847"/>
      <c r="T847"/>
      <c r="U847"/>
      <c r="V847"/>
      <c r="W847"/>
      <c r="X847"/>
      <c r="Y847"/>
      <c r="Z847"/>
      <c r="AA847"/>
      <c r="AB847"/>
      <c r="AC847"/>
      <c r="AD847"/>
      <c r="AE847"/>
      <c r="AF847"/>
      <c r="AG847"/>
      <c r="AH847"/>
      <c r="AI847"/>
      <c r="AJ847"/>
      <c r="AK847"/>
      <c r="AL847"/>
      <c r="AM847"/>
      <c r="AN847"/>
      <c r="AO847"/>
      <c r="AP847"/>
      <c r="AQ847"/>
      <c r="AR847"/>
      <c r="AS847"/>
      <c r="AT847"/>
      <c r="AU847"/>
      <c r="AV847"/>
      <c r="AW847"/>
      <c r="AX847"/>
    </row>
    <row r="848" spans="1:50" ht="17.25" x14ac:dyDescent="0.4">
      <c r="B848" s="382" t="s">
        <v>1111</v>
      </c>
      <c r="C848" s="382"/>
      <c r="F848" s="331"/>
      <c r="G848" s="333">
        <f>SUM(G825:G847)</f>
        <v>7493470</v>
      </c>
      <c r="H848" s="647"/>
      <c r="I848" s="647">
        <f>G848</f>
        <v>7493470</v>
      </c>
      <c r="J848" s="647"/>
      <c r="K848"/>
      <c r="L848"/>
      <c r="M848"/>
      <c r="N848"/>
      <c r="O848"/>
      <c r="P848"/>
      <c r="Q848"/>
      <c r="R848"/>
      <c r="S848"/>
      <c r="T848"/>
      <c r="U848"/>
      <c r="V848"/>
      <c r="W848"/>
      <c r="X848"/>
      <c r="Y848"/>
      <c r="Z848"/>
      <c r="AA848"/>
      <c r="AB848"/>
      <c r="AC848"/>
      <c r="AD848"/>
      <c r="AE848"/>
      <c r="AF848"/>
      <c r="AG848"/>
      <c r="AH848"/>
      <c r="AI848"/>
      <c r="AJ848"/>
      <c r="AK848"/>
      <c r="AL848"/>
      <c r="AM848"/>
      <c r="AN848"/>
      <c r="AO848"/>
      <c r="AP848"/>
      <c r="AQ848"/>
      <c r="AR848"/>
      <c r="AS848"/>
      <c r="AT848"/>
      <c r="AU848"/>
      <c r="AV848"/>
      <c r="AW848"/>
      <c r="AX848"/>
    </row>
    <row r="849" spans="1:50" x14ac:dyDescent="0.25">
      <c r="B849" s="382" t="s">
        <v>1278</v>
      </c>
      <c r="C849" s="382"/>
      <c r="F849" s="331"/>
      <c r="G849" s="324"/>
      <c r="I849" s="324"/>
      <c r="K849"/>
      <c r="L849"/>
      <c r="M849"/>
      <c r="N849"/>
      <c r="O849"/>
      <c r="P849"/>
      <c r="Q849"/>
      <c r="R849"/>
      <c r="S849"/>
      <c r="T849"/>
      <c r="U849"/>
      <c r="V849"/>
      <c r="W849"/>
      <c r="X849"/>
      <c r="Y849"/>
      <c r="Z849"/>
      <c r="AA849"/>
      <c r="AB849"/>
      <c r="AC849"/>
      <c r="AD849"/>
      <c r="AE849"/>
      <c r="AF849"/>
      <c r="AG849"/>
      <c r="AH849"/>
      <c r="AI849"/>
      <c r="AJ849"/>
      <c r="AK849"/>
      <c r="AL849"/>
      <c r="AM849"/>
      <c r="AN849"/>
      <c r="AO849"/>
      <c r="AP849"/>
      <c r="AQ849"/>
      <c r="AR849"/>
      <c r="AS849"/>
      <c r="AT849"/>
      <c r="AU849"/>
      <c r="AV849"/>
      <c r="AW849"/>
      <c r="AX849"/>
    </row>
    <row r="850" spans="1:50" x14ac:dyDescent="0.25">
      <c r="A850" s="259">
        <v>976</v>
      </c>
      <c r="B850" s="259" t="s">
        <v>1279</v>
      </c>
      <c r="E850" s="259" t="s">
        <v>928</v>
      </c>
      <c r="G850" s="324">
        <v>6700</v>
      </c>
      <c r="H850" s="325">
        <v>0</v>
      </c>
      <c r="I850" s="324">
        <f t="shared" ref="I850:I881" si="11">G850-H850</f>
        <v>6700</v>
      </c>
      <c r="K850"/>
      <c r="L850"/>
      <c r="M850"/>
      <c r="N850"/>
      <c r="O850"/>
      <c r="P850"/>
      <c r="Q850"/>
      <c r="R850"/>
      <c r="S850"/>
      <c r="T850"/>
      <c r="U850"/>
      <c r="V850"/>
      <c r="W850"/>
      <c r="X850"/>
      <c r="Y850"/>
      <c r="Z850"/>
      <c r="AA850"/>
      <c r="AB850"/>
      <c r="AC850"/>
      <c r="AD850"/>
      <c r="AE850"/>
      <c r="AF850"/>
      <c r="AG850"/>
      <c r="AH850"/>
      <c r="AI850"/>
      <c r="AJ850"/>
      <c r="AK850"/>
      <c r="AL850"/>
      <c r="AM850"/>
      <c r="AN850"/>
      <c r="AO850"/>
      <c r="AP850"/>
      <c r="AQ850"/>
      <c r="AR850"/>
      <c r="AS850"/>
      <c r="AT850"/>
      <c r="AU850"/>
      <c r="AV850"/>
      <c r="AW850"/>
      <c r="AX850"/>
    </row>
    <row r="851" spans="1:50" x14ac:dyDescent="0.25">
      <c r="A851" s="259">
        <v>977</v>
      </c>
      <c r="B851" s="259" t="s">
        <v>1280</v>
      </c>
      <c r="E851" s="259" t="s">
        <v>928</v>
      </c>
      <c r="G851" s="324">
        <v>28000</v>
      </c>
      <c r="H851" s="325">
        <v>0</v>
      </c>
      <c r="I851" s="324">
        <f t="shared" si="11"/>
        <v>28000</v>
      </c>
      <c r="J851" s="321"/>
      <c r="K851"/>
      <c r="L851"/>
      <c r="M851"/>
      <c r="N851"/>
      <c r="O851"/>
      <c r="P851"/>
      <c r="Q851"/>
      <c r="R851"/>
      <c r="S851"/>
      <c r="T851"/>
      <c r="U851"/>
      <c r="V851"/>
      <c r="W851"/>
      <c r="X851"/>
      <c r="Y851"/>
      <c r="Z851"/>
      <c r="AA851"/>
      <c r="AB851"/>
      <c r="AC851"/>
      <c r="AD851"/>
      <c r="AE851"/>
      <c r="AF851"/>
      <c r="AG851"/>
      <c r="AH851"/>
      <c r="AI851"/>
      <c r="AJ851"/>
      <c r="AK851"/>
      <c r="AL851"/>
      <c r="AM851"/>
      <c r="AN851"/>
      <c r="AO851"/>
      <c r="AP851"/>
      <c r="AQ851"/>
      <c r="AR851"/>
      <c r="AS851"/>
      <c r="AT851"/>
      <c r="AU851"/>
      <c r="AV851"/>
      <c r="AW851"/>
      <c r="AX851"/>
    </row>
    <row r="852" spans="1:50" x14ac:dyDescent="0.25">
      <c r="A852" s="259">
        <v>978</v>
      </c>
      <c r="B852" s="259" t="s">
        <v>1281</v>
      </c>
      <c r="E852" s="259" t="s">
        <v>928</v>
      </c>
      <c r="G852" s="324">
        <v>30180</v>
      </c>
      <c r="H852" s="325">
        <v>0</v>
      </c>
      <c r="I852" s="324">
        <f t="shared" si="11"/>
        <v>30180</v>
      </c>
      <c r="K852"/>
      <c r="L852"/>
      <c r="M852"/>
      <c r="N852"/>
      <c r="O852"/>
      <c r="P852"/>
      <c r="Q852"/>
      <c r="R852"/>
      <c r="S852"/>
      <c r="T852"/>
      <c r="U852"/>
      <c r="V852"/>
      <c r="W852"/>
      <c r="X852"/>
      <c r="Y852"/>
      <c r="Z852"/>
      <c r="AA852"/>
      <c r="AB852"/>
      <c r="AC852"/>
      <c r="AD852"/>
      <c r="AE852"/>
      <c r="AF852"/>
      <c r="AG852"/>
      <c r="AH852"/>
      <c r="AI852"/>
      <c r="AJ852"/>
      <c r="AK852"/>
      <c r="AL852"/>
      <c r="AM852"/>
      <c r="AN852"/>
      <c r="AO852"/>
      <c r="AP852"/>
      <c r="AQ852"/>
      <c r="AR852"/>
      <c r="AS852"/>
      <c r="AT852"/>
      <c r="AU852"/>
      <c r="AV852"/>
      <c r="AW852"/>
      <c r="AX852"/>
    </row>
    <row r="853" spans="1:50" x14ac:dyDescent="0.25">
      <c r="A853" s="259">
        <v>979</v>
      </c>
      <c r="B853" s="259" t="s">
        <v>1282</v>
      </c>
      <c r="E853" s="259" t="s">
        <v>928</v>
      </c>
      <c r="G853" s="324">
        <v>32240</v>
      </c>
      <c r="H853" s="325">
        <v>0</v>
      </c>
      <c r="I853" s="324">
        <f t="shared" si="11"/>
        <v>32240</v>
      </c>
      <c r="K853"/>
      <c r="L853"/>
      <c r="M853"/>
      <c r="N853"/>
      <c r="O853"/>
      <c r="P853"/>
      <c r="Q853"/>
      <c r="R853"/>
      <c r="S853"/>
      <c r="T853"/>
      <c r="U853"/>
      <c r="V853"/>
      <c r="W853"/>
      <c r="X853"/>
      <c r="Y853"/>
      <c r="Z853"/>
      <c r="AA853"/>
      <c r="AB853"/>
      <c r="AC853"/>
      <c r="AD853"/>
      <c r="AE853"/>
      <c r="AF853"/>
      <c r="AG853"/>
      <c r="AH853"/>
      <c r="AI853"/>
      <c r="AJ853"/>
      <c r="AK853"/>
      <c r="AL853"/>
      <c r="AM853"/>
      <c r="AN853"/>
      <c r="AO853"/>
      <c r="AP853"/>
      <c r="AQ853"/>
      <c r="AR853"/>
      <c r="AS853"/>
      <c r="AT853"/>
      <c r="AU853"/>
      <c r="AV853"/>
      <c r="AW853"/>
      <c r="AX853"/>
    </row>
    <row r="854" spans="1:50" x14ac:dyDescent="0.25">
      <c r="A854" s="259">
        <v>980</v>
      </c>
      <c r="B854" s="259" t="s">
        <v>1283</v>
      </c>
      <c r="E854" s="259" t="s">
        <v>928</v>
      </c>
      <c r="G854" s="324">
        <v>33530</v>
      </c>
      <c r="H854" s="325">
        <v>0</v>
      </c>
      <c r="I854" s="324">
        <f t="shared" si="11"/>
        <v>33530</v>
      </c>
      <c r="K854"/>
      <c r="L854"/>
      <c r="M854"/>
      <c r="N854"/>
      <c r="O854"/>
      <c r="P854"/>
      <c r="Q854"/>
      <c r="R854"/>
      <c r="S854"/>
      <c r="T854"/>
      <c r="U854"/>
      <c r="V854"/>
      <c r="W854"/>
      <c r="X854"/>
      <c r="Y854"/>
      <c r="Z854"/>
      <c r="AA854"/>
      <c r="AB854"/>
      <c r="AC854"/>
      <c r="AD854"/>
      <c r="AE854"/>
      <c r="AF854"/>
      <c r="AG854"/>
      <c r="AH854"/>
      <c r="AI854"/>
      <c r="AJ854"/>
      <c r="AK854"/>
      <c r="AL854"/>
      <c r="AM854"/>
      <c r="AN854"/>
      <c r="AO854"/>
      <c r="AP854"/>
      <c r="AQ854"/>
      <c r="AR854"/>
      <c r="AS854"/>
      <c r="AT854"/>
      <c r="AU854"/>
      <c r="AV854"/>
      <c r="AW854"/>
      <c r="AX854"/>
    </row>
    <row r="855" spans="1:50" x14ac:dyDescent="0.25">
      <c r="A855" s="259">
        <v>981</v>
      </c>
      <c r="B855" s="259" t="s">
        <v>1284</v>
      </c>
      <c r="E855" s="259" t="s">
        <v>928</v>
      </c>
      <c r="G855" s="324">
        <v>40000</v>
      </c>
      <c r="H855" s="325">
        <v>0</v>
      </c>
      <c r="I855" s="324">
        <f t="shared" si="11"/>
        <v>40000</v>
      </c>
      <c r="K855"/>
      <c r="L855"/>
      <c r="M855"/>
      <c r="N855"/>
      <c r="O855"/>
      <c r="P855"/>
      <c r="Q855"/>
      <c r="R855"/>
      <c r="S855"/>
      <c r="T855"/>
      <c r="U855"/>
      <c r="V855"/>
      <c r="W855"/>
      <c r="X855"/>
      <c r="Y855"/>
      <c r="Z855"/>
      <c r="AA855"/>
      <c r="AB855"/>
      <c r="AC855"/>
      <c r="AD855"/>
      <c r="AE855"/>
      <c r="AF855"/>
      <c r="AG855"/>
      <c r="AH855"/>
      <c r="AI855"/>
      <c r="AJ855"/>
      <c r="AK855"/>
      <c r="AL855"/>
      <c r="AM855"/>
      <c r="AN855"/>
      <c r="AO855"/>
      <c r="AP855"/>
      <c r="AQ855"/>
      <c r="AR855"/>
      <c r="AS855"/>
      <c r="AT855"/>
      <c r="AU855"/>
      <c r="AV855"/>
      <c r="AW855"/>
      <c r="AX855"/>
    </row>
    <row r="856" spans="1:50" x14ac:dyDescent="0.25">
      <c r="A856" s="259">
        <v>982</v>
      </c>
      <c r="B856" s="259" t="s">
        <v>1284</v>
      </c>
      <c r="E856" s="259" t="s">
        <v>928</v>
      </c>
      <c r="G856" s="324">
        <v>40000</v>
      </c>
      <c r="H856" s="325">
        <v>0</v>
      </c>
      <c r="I856" s="324">
        <f t="shared" si="11"/>
        <v>40000</v>
      </c>
      <c r="K856"/>
      <c r="L856"/>
      <c r="M856"/>
      <c r="N856"/>
      <c r="O856"/>
      <c r="P856"/>
      <c r="Q856"/>
      <c r="R856"/>
      <c r="S856"/>
      <c r="T856"/>
      <c r="U856"/>
      <c r="V856"/>
      <c r="W856"/>
      <c r="X856"/>
      <c r="Y856"/>
      <c r="Z856"/>
      <c r="AA856"/>
      <c r="AB856"/>
      <c r="AC856"/>
      <c r="AD856"/>
      <c r="AE856"/>
      <c r="AF856"/>
      <c r="AG856"/>
      <c r="AH856"/>
      <c r="AI856"/>
      <c r="AJ856"/>
      <c r="AK856"/>
      <c r="AL856"/>
      <c r="AM856"/>
      <c r="AN856"/>
      <c r="AO856"/>
      <c r="AP856"/>
      <c r="AQ856"/>
      <c r="AR856"/>
      <c r="AS856"/>
      <c r="AT856"/>
      <c r="AU856"/>
      <c r="AV856"/>
      <c r="AW856"/>
      <c r="AX856"/>
    </row>
    <row r="857" spans="1:50" x14ac:dyDescent="0.25">
      <c r="A857" s="259">
        <v>983</v>
      </c>
      <c r="B857" s="259" t="s">
        <v>1285</v>
      </c>
      <c r="E857" s="259" t="s">
        <v>928</v>
      </c>
      <c r="G857" s="324">
        <v>47000</v>
      </c>
      <c r="H857" s="325">
        <v>0</v>
      </c>
      <c r="I857" s="324">
        <f t="shared" si="11"/>
        <v>47000</v>
      </c>
      <c r="K857"/>
      <c r="L857"/>
      <c r="M857"/>
      <c r="N857"/>
      <c r="O857"/>
      <c r="P857"/>
      <c r="Q857"/>
      <c r="R857"/>
      <c r="S857"/>
      <c r="T857"/>
      <c r="U857"/>
      <c r="V857"/>
      <c r="W857"/>
      <c r="X857"/>
      <c r="Y857"/>
      <c r="Z857"/>
      <c r="AA857"/>
      <c r="AB857"/>
      <c r="AC857"/>
      <c r="AD857"/>
      <c r="AE857"/>
      <c r="AF857"/>
      <c r="AG857"/>
      <c r="AH857"/>
      <c r="AI857"/>
      <c r="AJ857"/>
      <c r="AK857"/>
      <c r="AL857"/>
      <c r="AM857"/>
      <c r="AN857"/>
      <c r="AO857"/>
      <c r="AP857"/>
      <c r="AQ857"/>
      <c r="AR857"/>
      <c r="AS857"/>
      <c r="AT857"/>
      <c r="AU857"/>
      <c r="AV857"/>
      <c r="AW857"/>
      <c r="AX857"/>
    </row>
    <row r="858" spans="1:50" x14ac:dyDescent="0.25">
      <c r="A858" s="259">
        <v>984</v>
      </c>
      <c r="B858" s="259" t="s">
        <v>1286</v>
      </c>
      <c r="E858" s="259" t="s">
        <v>928</v>
      </c>
      <c r="G858" s="324">
        <v>50625</v>
      </c>
      <c r="H858" s="325">
        <v>0</v>
      </c>
      <c r="I858" s="324">
        <f t="shared" si="11"/>
        <v>50625</v>
      </c>
      <c r="K858"/>
      <c r="L858"/>
      <c r="M858"/>
      <c r="N858"/>
      <c r="O858"/>
      <c r="P858"/>
      <c r="Q858"/>
      <c r="R858"/>
      <c r="S858"/>
      <c r="T858"/>
      <c r="U858"/>
      <c r="V858"/>
      <c r="W858"/>
      <c r="X858"/>
      <c r="Y858"/>
      <c r="Z858"/>
      <c r="AA858"/>
      <c r="AB858"/>
      <c r="AC858"/>
      <c r="AD858"/>
      <c r="AE858"/>
      <c r="AF858"/>
      <c r="AG858"/>
      <c r="AH858"/>
      <c r="AI858"/>
      <c r="AJ858"/>
      <c r="AK858"/>
      <c r="AL858"/>
      <c r="AM858"/>
      <c r="AN858"/>
      <c r="AO858"/>
      <c r="AP858"/>
      <c r="AQ858"/>
      <c r="AR858"/>
      <c r="AS858"/>
      <c r="AT858"/>
      <c r="AU858"/>
      <c r="AV858"/>
      <c r="AW858"/>
      <c r="AX858"/>
    </row>
    <row r="859" spans="1:50" x14ac:dyDescent="0.25">
      <c r="A859" s="259">
        <v>985</v>
      </c>
      <c r="B859" s="259" t="s">
        <v>1287</v>
      </c>
      <c r="E859" s="259" t="s">
        <v>928</v>
      </c>
      <c r="G859" s="324">
        <v>56830</v>
      </c>
      <c r="H859" s="325">
        <v>0</v>
      </c>
      <c r="I859" s="324">
        <f t="shared" si="11"/>
        <v>56830</v>
      </c>
      <c r="K859"/>
      <c r="L859"/>
      <c r="M859"/>
      <c r="N859"/>
      <c r="O859"/>
      <c r="P859"/>
      <c r="Q859"/>
      <c r="R859"/>
      <c r="S859"/>
      <c r="T859"/>
      <c r="U859"/>
      <c r="V859"/>
      <c r="W859"/>
      <c r="X859"/>
      <c r="Y859"/>
      <c r="Z859"/>
      <c r="AA859"/>
      <c r="AB859"/>
      <c r="AC859"/>
      <c r="AD859"/>
      <c r="AE859"/>
      <c r="AF859"/>
      <c r="AG859"/>
      <c r="AH859"/>
      <c r="AI859"/>
      <c r="AJ859"/>
      <c r="AK859"/>
      <c r="AL859"/>
      <c r="AM859"/>
      <c r="AN859"/>
      <c r="AO859"/>
      <c r="AP859"/>
      <c r="AQ859"/>
      <c r="AR859"/>
      <c r="AS859"/>
      <c r="AT859"/>
      <c r="AU859"/>
      <c r="AV859"/>
      <c r="AW859"/>
      <c r="AX859"/>
    </row>
    <row r="860" spans="1:50" x14ac:dyDescent="0.25">
      <c r="A860" s="259">
        <v>986</v>
      </c>
      <c r="B860" s="259" t="s">
        <v>1288</v>
      </c>
      <c r="E860" s="259" t="s">
        <v>928</v>
      </c>
      <c r="G860" s="324">
        <v>61950</v>
      </c>
      <c r="H860" s="325">
        <v>0</v>
      </c>
      <c r="I860" s="324">
        <f t="shared" si="11"/>
        <v>61950</v>
      </c>
      <c r="K860"/>
      <c r="L860"/>
      <c r="M860"/>
      <c r="N860"/>
      <c r="O860"/>
      <c r="P860"/>
      <c r="Q860"/>
      <c r="R860"/>
      <c r="S860"/>
      <c r="T860"/>
      <c r="U860"/>
      <c r="V860"/>
      <c r="W860"/>
      <c r="X860"/>
      <c r="Y860"/>
      <c r="Z860"/>
      <c r="AA860"/>
      <c r="AB860"/>
      <c r="AC860"/>
      <c r="AD860"/>
      <c r="AE860"/>
      <c r="AF860"/>
      <c r="AG860"/>
      <c r="AH860"/>
      <c r="AI860"/>
      <c r="AJ860"/>
      <c r="AK860"/>
      <c r="AL860"/>
      <c r="AM860"/>
      <c r="AN860"/>
      <c r="AO860"/>
      <c r="AP860"/>
      <c r="AQ860"/>
      <c r="AR860"/>
      <c r="AS860"/>
      <c r="AT860"/>
      <c r="AU860"/>
      <c r="AV860"/>
      <c r="AW860"/>
      <c r="AX860"/>
    </row>
    <row r="861" spans="1:50" x14ac:dyDescent="0.25">
      <c r="A861" s="259">
        <v>987</v>
      </c>
      <c r="B861" s="259" t="s">
        <v>1285</v>
      </c>
      <c r="E861" s="259" t="s">
        <v>928</v>
      </c>
      <c r="G861" s="324">
        <v>65000</v>
      </c>
      <c r="H861" s="325">
        <v>0</v>
      </c>
      <c r="I861" s="324">
        <f t="shared" si="11"/>
        <v>65000</v>
      </c>
      <c r="K861"/>
      <c r="L861"/>
      <c r="M861"/>
      <c r="N861"/>
      <c r="O861"/>
      <c r="P861"/>
      <c r="Q861"/>
      <c r="R861"/>
      <c r="S861"/>
      <c r="T861"/>
      <c r="U861"/>
      <c r="V861"/>
      <c r="W861"/>
      <c r="X861"/>
      <c r="Y861"/>
      <c r="Z861"/>
      <c r="AA861"/>
      <c r="AB861"/>
      <c r="AC861"/>
      <c r="AD861"/>
      <c r="AE861"/>
      <c r="AF861"/>
      <c r="AG861"/>
      <c r="AH861"/>
      <c r="AI861"/>
      <c r="AJ861"/>
      <c r="AK861"/>
      <c r="AL861"/>
      <c r="AM861"/>
      <c r="AN861"/>
      <c r="AO861"/>
      <c r="AP861"/>
      <c r="AQ861"/>
      <c r="AR861"/>
      <c r="AS861"/>
      <c r="AT861"/>
      <c r="AU861"/>
      <c r="AV861"/>
      <c r="AW861"/>
      <c r="AX861"/>
    </row>
    <row r="862" spans="1:50" x14ac:dyDescent="0.25">
      <c r="A862" s="259">
        <v>988</v>
      </c>
      <c r="B862" s="259" t="s">
        <v>1153</v>
      </c>
      <c r="E862" s="259" t="s">
        <v>928</v>
      </c>
      <c r="G862" s="324">
        <v>69600</v>
      </c>
      <c r="H862" s="325">
        <v>0</v>
      </c>
      <c r="I862" s="324">
        <f t="shared" si="11"/>
        <v>69600</v>
      </c>
      <c r="K862"/>
      <c r="L862"/>
      <c r="M862"/>
      <c r="N862"/>
      <c r="O862"/>
      <c r="P862"/>
      <c r="Q862"/>
      <c r="R862"/>
      <c r="S862"/>
      <c r="T862"/>
      <c r="U862"/>
      <c r="V862"/>
      <c r="W862"/>
      <c r="X862"/>
      <c r="Y862"/>
      <c r="Z862"/>
      <c r="AA862"/>
      <c r="AB862"/>
      <c r="AC862"/>
      <c r="AD862"/>
      <c r="AE862"/>
      <c r="AF862"/>
      <c r="AG862"/>
      <c r="AH862"/>
      <c r="AI862"/>
      <c r="AJ862"/>
      <c r="AK862"/>
      <c r="AL862"/>
      <c r="AM862"/>
      <c r="AN862"/>
      <c r="AO862"/>
      <c r="AP862"/>
      <c r="AQ862"/>
      <c r="AR862"/>
      <c r="AS862"/>
      <c r="AT862"/>
      <c r="AU862"/>
      <c r="AV862"/>
      <c r="AW862"/>
      <c r="AX862"/>
    </row>
    <row r="863" spans="1:50" x14ac:dyDescent="0.25">
      <c r="A863" s="259">
        <v>989</v>
      </c>
      <c r="B863" s="259" t="s">
        <v>1289</v>
      </c>
      <c r="E863" s="259" t="s">
        <v>928</v>
      </c>
      <c r="G863" s="324">
        <v>70900</v>
      </c>
      <c r="H863" s="325">
        <v>0</v>
      </c>
      <c r="I863" s="324">
        <f t="shared" si="11"/>
        <v>70900</v>
      </c>
      <c r="K863"/>
      <c r="L863"/>
      <c r="M863"/>
      <c r="N863"/>
      <c r="O863"/>
      <c r="P863"/>
      <c r="Q863"/>
      <c r="R863"/>
      <c r="S863"/>
      <c r="T863"/>
      <c r="U863"/>
      <c r="V863"/>
      <c r="W863"/>
      <c r="X863"/>
      <c r="Y863"/>
      <c r="Z863"/>
      <c r="AA863"/>
      <c r="AB863"/>
      <c r="AC863"/>
      <c r="AD863"/>
      <c r="AE863"/>
      <c r="AF863"/>
      <c r="AG863"/>
      <c r="AH863"/>
      <c r="AI863"/>
      <c r="AJ863"/>
      <c r="AK863"/>
      <c r="AL863"/>
      <c r="AM863"/>
      <c r="AN863"/>
      <c r="AO863"/>
      <c r="AP863"/>
      <c r="AQ863"/>
      <c r="AR863"/>
      <c r="AS863"/>
      <c r="AT863"/>
      <c r="AU863"/>
      <c r="AV863"/>
      <c r="AW863"/>
      <c r="AX863"/>
    </row>
    <row r="864" spans="1:50" x14ac:dyDescent="0.25">
      <c r="A864" s="259">
        <v>990</v>
      </c>
      <c r="B864" s="259" t="s">
        <v>1282</v>
      </c>
      <c r="E864" s="259" t="s">
        <v>928</v>
      </c>
      <c r="G864" s="324">
        <v>73350</v>
      </c>
      <c r="H864" s="325">
        <v>0</v>
      </c>
      <c r="I864" s="324">
        <f t="shared" si="11"/>
        <v>73350</v>
      </c>
      <c r="K864"/>
      <c r="L864"/>
      <c r="M864"/>
      <c r="N864"/>
      <c r="O864"/>
      <c r="P864"/>
      <c r="Q864"/>
      <c r="R864"/>
      <c r="S864"/>
      <c r="T864"/>
      <c r="U864"/>
      <c r="V864"/>
      <c r="W864"/>
      <c r="X864"/>
      <c r="Y864"/>
      <c r="Z864"/>
      <c r="AA864"/>
      <c r="AB864"/>
      <c r="AC864"/>
      <c r="AD864"/>
      <c r="AE864"/>
      <c r="AF864"/>
      <c r="AG864"/>
      <c r="AH864"/>
      <c r="AI864"/>
      <c r="AJ864"/>
      <c r="AK864"/>
      <c r="AL864"/>
      <c r="AM864"/>
      <c r="AN864"/>
      <c r="AO864"/>
      <c r="AP864"/>
      <c r="AQ864"/>
      <c r="AR864"/>
      <c r="AS864"/>
      <c r="AT864"/>
      <c r="AU864"/>
      <c r="AV864"/>
      <c r="AW864"/>
      <c r="AX864"/>
    </row>
    <row r="865" spans="1:50" x14ac:dyDescent="0.25">
      <c r="A865" s="259">
        <v>991</v>
      </c>
      <c r="B865" s="259" t="s">
        <v>1290</v>
      </c>
      <c r="E865" s="259" t="s">
        <v>928</v>
      </c>
      <c r="G865" s="324">
        <v>73740</v>
      </c>
      <c r="H865" s="325">
        <v>0</v>
      </c>
      <c r="I865" s="324">
        <f t="shared" si="11"/>
        <v>73740</v>
      </c>
      <c r="K865"/>
      <c r="L865"/>
      <c r="M865"/>
      <c r="N865"/>
      <c r="O865"/>
      <c r="P865"/>
      <c r="Q865"/>
      <c r="R865"/>
      <c r="S865"/>
      <c r="T865"/>
      <c r="U865"/>
      <c r="V865"/>
      <c r="W865"/>
      <c r="X865"/>
      <c r="Y865"/>
      <c r="Z865"/>
      <c r="AA865"/>
      <c r="AB865"/>
      <c r="AC865"/>
      <c r="AD865"/>
      <c r="AE865"/>
      <c r="AF865"/>
      <c r="AG865"/>
      <c r="AH865"/>
      <c r="AI865"/>
      <c r="AJ865"/>
      <c r="AK865"/>
      <c r="AL865"/>
      <c r="AM865"/>
      <c r="AN865"/>
      <c r="AO865"/>
      <c r="AP865"/>
      <c r="AQ865"/>
      <c r="AR865"/>
      <c r="AS865"/>
      <c r="AT865"/>
      <c r="AU865"/>
      <c r="AV865"/>
      <c r="AW865"/>
      <c r="AX865"/>
    </row>
    <row r="866" spans="1:50" x14ac:dyDescent="0.25">
      <c r="A866" s="259">
        <v>992</v>
      </c>
      <c r="B866" s="259" t="s">
        <v>1291</v>
      </c>
      <c r="E866" s="259" t="s">
        <v>928</v>
      </c>
      <c r="G866" s="324">
        <v>77500</v>
      </c>
      <c r="H866" s="325">
        <v>0</v>
      </c>
      <c r="I866" s="324">
        <f t="shared" si="11"/>
        <v>77500</v>
      </c>
      <c r="K866"/>
      <c r="L866"/>
      <c r="M866"/>
      <c r="N866"/>
      <c r="O866"/>
      <c r="P866"/>
      <c r="Q866"/>
      <c r="R866"/>
      <c r="S866"/>
      <c r="T866"/>
      <c r="U866"/>
      <c r="V866"/>
      <c r="W866"/>
      <c r="X866"/>
      <c r="Y866"/>
      <c r="Z866"/>
      <c r="AA866"/>
      <c r="AB866"/>
      <c r="AC866"/>
      <c r="AD866"/>
      <c r="AE866"/>
      <c r="AF866"/>
      <c r="AG866"/>
      <c r="AH866"/>
      <c r="AI866"/>
      <c r="AJ866"/>
      <c r="AK866"/>
      <c r="AL866"/>
      <c r="AM866"/>
      <c r="AN866"/>
      <c r="AO866"/>
      <c r="AP866"/>
      <c r="AQ866"/>
      <c r="AR866"/>
      <c r="AS866"/>
      <c r="AT866"/>
      <c r="AU866"/>
      <c r="AV866"/>
      <c r="AW866"/>
      <c r="AX866"/>
    </row>
    <row r="867" spans="1:50" x14ac:dyDescent="0.25">
      <c r="A867" s="259">
        <v>993</v>
      </c>
      <c r="B867" s="259" t="s">
        <v>1284</v>
      </c>
      <c r="E867" s="259" t="s">
        <v>928</v>
      </c>
      <c r="G867" s="324">
        <v>80000</v>
      </c>
      <c r="H867" s="325">
        <v>0</v>
      </c>
      <c r="I867" s="324">
        <f t="shared" si="11"/>
        <v>80000</v>
      </c>
      <c r="K867"/>
      <c r="L867"/>
      <c r="M867"/>
      <c r="N867"/>
      <c r="O867"/>
      <c r="P867"/>
      <c r="Q867"/>
      <c r="R867"/>
      <c r="S867"/>
      <c r="T867"/>
      <c r="U867"/>
      <c r="V867"/>
      <c r="W867"/>
      <c r="X867"/>
      <c r="Y867"/>
      <c r="Z867"/>
      <c r="AA867"/>
      <c r="AB867"/>
      <c r="AC867"/>
      <c r="AD867"/>
      <c r="AE867"/>
      <c r="AF867"/>
      <c r="AG867"/>
      <c r="AH867"/>
      <c r="AI867"/>
      <c r="AJ867"/>
      <c r="AK867"/>
      <c r="AL867"/>
      <c r="AM867"/>
      <c r="AN867"/>
      <c r="AO867"/>
      <c r="AP867"/>
      <c r="AQ867"/>
      <c r="AR867"/>
      <c r="AS867"/>
      <c r="AT867"/>
      <c r="AU867"/>
      <c r="AV867"/>
      <c r="AW867"/>
      <c r="AX867"/>
    </row>
    <row r="868" spans="1:50" x14ac:dyDescent="0.25">
      <c r="A868" s="259">
        <v>994</v>
      </c>
      <c r="B868" s="259" t="s">
        <v>1284</v>
      </c>
      <c r="E868" s="259" t="s">
        <v>928</v>
      </c>
      <c r="G868" s="324">
        <v>80000</v>
      </c>
      <c r="H868" s="325">
        <v>0</v>
      </c>
      <c r="I868" s="324">
        <f t="shared" si="11"/>
        <v>80000</v>
      </c>
      <c r="K868"/>
      <c r="L868"/>
      <c r="M868"/>
      <c r="N868"/>
      <c r="O868"/>
      <c r="P868"/>
      <c r="Q868"/>
      <c r="R868"/>
      <c r="S868"/>
      <c r="T868"/>
      <c r="U868"/>
      <c r="V868"/>
      <c r="W868"/>
      <c r="X868"/>
      <c r="Y868"/>
      <c r="Z868"/>
      <c r="AA868"/>
      <c r="AB868"/>
      <c r="AC868"/>
      <c r="AD868"/>
      <c r="AE868"/>
      <c r="AF868"/>
      <c r="AG868"/>
      <c r="AH868"/>
      <c r="AI868"/>
      <c r="AJ868"/>
      <c r="AK868"/>
      <c r="AL868"/>
      <c r="AM868"/>
      <c r="AN868"/>
      <c r="AO868"/>
      <c r="AP868"/>
      <c r="AQ868"/>
      <c r="AR868"/>
      <c r="AS868"/>
      <c r="AT868"/>
      <c r="AU868"/>
      <c r="AV868"/>
      <c r="AW868"/>
      <c r="AX868"/>
    </row>
    <row r="869" spans="1:50" x14ac:dyDescent="0.25">
      <c r="A869" s="259">
        <v>995</v>
      </c>
      <c r="B869" s="259" t="s">
        <v>1284</v>
      </c>
      <c r="E869" s="259" t="s">
        <v>928</v>
      </c>
      <c r="G869" s="324">
        <v>80000</v>
      </c>
      <c r="H869" s="325">
        <v>0</v>
      </c>
      <c r="I869" s="324">
        <f t="shared" si="11"/>
        <v>80000</v>
      </c>
      <c r="K869"/>
      <c r="L869"/>
      <c r="M869"/>
      <c r="N869"/>
      <c r="O869"/>
      <c r="P869"/>
      <c r="Q869"/>
      <c r="R869"/>
      <c r="S869"/>
      <c r="T869"/>
      <c r="U869"/>
      <c r="V869"/>
      <c r="W869"/>
      <c r="X869"/>
      <c r="Y869"/>
      <c r="Z869"/>
      <c r="AA869"/>
      <c r="AB869"/>
      <c r="AC869"/>
      <c r="AD869"/>
      <c r="AE869"/>
      <c r="AF869"/>
      <c r="AG869"/>
      <c r="AH869"/>
      <c r="AI869"/>
      <c r="AJ869"/>
      <c r="AK869"/>
      <c r="AL869"/>
      <c r="AM869"/>
      <c r="AN869"/>
      <c r="AO869"/>
      <c r="AP869"/>
      <c r="AQ869"/>
      <c r="AR869"/>
      <c r="AS869"/>
      <c r="AT869"/>
      <c r="AU869"/>
      <c r="AV869"/>
      <c r="AW869"/>
      <c r="AX869"/>
    </row>
    <row r="870" spans="1:50" x14ac:dyDescent="0.25">
      <c r="A870" s="259">
        <v>996</v>
      </c>
      <c r="B870" s="259" t="s">
        <v>1292</v>
      </c>
      <c r="E870" s="259" t="s">
        <v>928</v>
      </c>
      <c r="G870" s="324">
        <v>81000</v>
      </c>
      <c r="H870" s="325">
        <v>0</v>
      </c>
      <c r="I870" s="324">
        <f t="shared" si="11"/>
        <v>81000</v>
      </c>
      <c r="K870"/>
      <c r="L870"/>
      <c r="M870"/>
      <c r="N870"/>
      <c r="O870"/>
      <c r="P870"/>
      <c r="Q870"/>
      <c r="R870"/>
      <c r="S870"/>
      <c r="T870"/>
      <c r="U870"/>
      <c r="V870"/>
      <c r="W870"/>
      <c r="X870"/>
      <c r="Y870"/>
      <c r="Z870"/>
      <c r="AA870"/>
      <c r="AB870"/>
      <c r="AC870"/>
      <c r="AD870"/>
      <c r="AE870"/>
      <c r="AF870"/>
      <c r="AG870"/>
      <c r="AH870"/>
      <c r="AI870"/>
      <c r="AJ870"/>
      <c r="AK870"/>
      <c r="AL870"/>
      <c r="AM870"/>
      <c r="AN870"/>
      <c r="AO870"/>
      <c r="AP870"/>
      <c r="AQ870"/>
      <c r="AR870"/>
      <c r="AS870"/>
      <c r="AT870"/>
      <c r="AU870"/>
      <c r="AV870"/>
      <c r="AW870"/>
      <c r="AX870"/>
    </row>
    <row r="871" spans="1:50" x14ac:dyDescent="0.25">
      <c r="A871" s="259">
        <v>997</v>
      </c>
      <c r="B871" s="259" t="s">
        <v>1285</v>
      </c>
      <c r="E871" s="259" t="s">
        <v>928</v>
      </c>
      <c r="G871" s="324">
        <v>81000</v>
      </c>
      <c r="H871" s="325">
        <v>0</v>
      </c>
      <c r="I871" s="324">
        <f t="shared" si="11"/>
        <v>81000</v>
      </c>
      <c r="K871"/>
      <c r="L871"/>
      <c r="M871"/>
      <c r="N871"/>
      <c r="O871"/>
      <c r="P871"/>
      <c r="Q871"/>
      <c r="R871"/>
      <c r="S871"/>
      <c r="T871"/>
      <c r="U871"/>
      <c r="V871"/>
      <c r="W871"/>
      <c r="X871"/>
      <c r="Y871"/>
      <c r="Z871"/>
      <c r="AA871"/>
      <c r="AB871"/>
      <c r="AC871"/>
      <c r="AD871"/>
      <c r="AE871"/>
      <c r="AF871"/>
      <c r="AG871"/>
      <c r="AH871"/>
      <c r="AI871"/>
      <c r="AJ871"/>
      <c r="AK871"/>
      <c r="AL871"/>
      <c r="AM871"/>
      <c r="AN871"/>
      <c r="AO871"/>
      <c r="AP871"/>
      <c r="AQ871"/>
      <c r="AR871"/>
      <c r="AS871"/>
      <c r="AT871"/>
      <c r="AU871"/>
      <c r="AV871"/>
      <c r="AW871"/>
      <c r="AX871"/>
    </row>
    <row r="872" spans="1:50" x14ac:dyDescent="0.25">
      <c r="A872" s="259">
        <v>998</v>
      </c>
      <c r="B872" s="259" t="s">
        <v>1287</v>
      </c>
      <c r="E872" s="259" t="s">
        <v>928</v>
      </c>
      <c r="G872" s="324">
        <v>85000</v>
      </c>
      <c r="H872" s="325">
        <v>0</v>
      </c>
      <c r="I872" s="324">
        <f t="shared" si="11"/>
        <v>85000</v>
      </c>
      <c r="K872"/>
      <c r="L872"/>
      <c r="M872"/>
      <c r="N872"/>
      <c r="O872"/>
      <c r="P872"/>
      <c r="Q872"/>
      <c r="R872"/>
      <c r="S872"/>
      <c r="T872"/>
      <c r="U872"/>
      <c r="V872"/>
      <c r="W872"/>
      <c r="X872"/>
      <c r="Y872"/>
      <c r="Z872"/>
      <c r="AA872"/>
      <c r="AB872"/>
      <c r="AC872"/>
      <c r="AD872"/>
      <c r="AE872"/>
      <c r="AF872"/>
      <c r="AG872"/>
      <c r="AH872"/>
      <c r="AI872"/>
      <c r="AJ872"/>
      <c r="AK872"/>
      <c r="AL872"/>
      <c r="AM872"/>
      <c r="AN872"/>
      <c r="AO872"/>
      <c r="AP872"/>
      <c r="AQ872"/>
      <c r="AR872"/>
      <c r="AS872"/>
      <c r="AT872"/>
      <c r="AU872"/>
      <c r="AV872"/>
      <c r="AW872"/>
      <c r="AX872"/>
    </row>
    <row r="873" spans="1:50" x14ac:dyDescent="0.25">
      <c r="A873" s="259">
        <v>999</v>
      </c>
      <c r="B873" s="259" t="s">
        <v>1128</v>
      </c>
      <c r="E873" s="259" t="s">
        <v>928</v>
      </c>
      <c r="G873" s="324">
        <v>87779</v>
      </c>
      <c r="H873" s="325">
        <v>0</v>
      </c>
      <c r="I873" s="324">
        <f t="shared" si="11"/>
        <v>87779</v>
      </c>
      <c r="K873"/>
      <c r="L873"/>
      <c r="M873"/>
      <c r="N873"/>
      <c r="O873"/>
      <c r="P873"/>
      <c r="Q873"/>
      <c r="R873"/>
      <c r="S873"/>
      <c r="T873"/>
      <c r="U873"/>
      <c r="V873"/>
      <c r="W873"/>
      <c r="X873"/>
      <c r="Y873"/>
      <c r="Z873"/>
      <c r="AA873"/>
      <c r="AB873"/>
      <c r="AC873"/>
      <c r="AD873"/>
      <c r="AE873"/>
      <c r="AF873"/>
      <c r="AG873"/>
      <c r="AH873"/>
      <c r="AI873"/>
      <c r="AJ873"/>
      <c r="AK873"/>
      <c r="AL873"/>
      <c r="AM873"/>
      <c r="AN873"/>
      <c r="AO873"/>
      <c r="AP873"/>
      <c r="AQ873"/>
      <c r="AR873"/>
      <c r="AS873"/>
      <c r="AT873"/>
      <c r="AU873"/>
      <c r="AV873"/>
      <c r="AW873"/>
      <c r="AX873"/>
    </row>
    <row r="874" spans="1:50" x14ac:dyDescent="0.25">
      <c r="A874" s="259">
        <v>1000</v>
      </c>
      <c r="B874" s="259" t="s">
        <v>1287</v>
      </c>
      <c r="E874" s="259" t="s">
        <v>928</v>
      </c>
      <c r="G874" s="324">
        <v>88000</v>
      </c>
      <c r="H874" s="325">
        <v>0</v>
      </c>
      <c r="I874" s="324">
        <f t="shared" si="11"/>
        <v>88000</v>
      </c>
      <c r="K874"/>
      <c r="L874"/>
      <c r="M874"/>
      <c r="N874"/>
      <c r="O874"/>
      <c r="P874"/>
      <c r="Q874"/>
      <c r="R874"/>
      <c r="S874"/>
      <c r="T874"/>
      <c r="U874"/>
      <c r="V874"/>
      <c r="W874"/>
      <c r="X874"/>
      <c r="Y874"/>
      <c r="Z874"/>
      <c r="AA874"/>
      <c r="AB874"/>
      <c r="AC874"/>
      <c r="AD874"/>
      <c r="AE874"/>
      <c r="AF874"/>
      <c r="AG874"/>
      <c r="AH874"/>
      <c r="AI874"/>
      <c r="AJ874"/>
      <c r="AK874"/>
      <c r="AL874"/>
      <c r="AM874"/>
      <c r="AN874"/>
      <c r="AO874"/>
      <c r="AP874"/>
      <c r="AQ874"/>
      <c r="AR874"/>
      <c r="AS874"/>
      <c r="AT874"/>
      <c r="AU874"/>
      <c r="AV874"/>
      <c r="AW874"/>
      <c r="AX874"/>
    </row>
    <row r="875" spans="1:50" x14ac:dyDescent="0.25">
      <c r="A875" s="259">
        <v>1001</v>
      </c>
      <c r="B875" s="259" t="s">
        <v>1291</v>
      </c>
      <c r="E875" s="259" t="s">
        <v>928</v>
      </c>
      <c r="G875" s="324">
        <v>94200</v>
      </c>
      <c r="H875" s="325">
        <v>0</v>
      </c>
      <c r="I875" s="324">
        <f t="shared" si="11"/>
        <v>94200</v>
      </c>
      <c r="K875"/>
      <c r="L875"/>
      <c r="M875"/>
      <c r="N875"/>
      <c r="O875"/>
      <c r="P875"/>
      <c r="Q875"/>
      <c r="R875"/>
      <c r="S875"/>
      <c r="T875"/>
      <c r="U875"/>
      <c r="V875"/>
      <c r="W875"/>
      <c r="X875"/>
      <c r="Y875"/>
      <c r="Z875"/>
      <c r="AA875"/>
      <c r="AB875"/>
      <c r="AC875"/>
      <c r="AD875"/>
      <c r="AE875"/>
      <c r="AF875"/>
      <c r="AG875"/>
      <c r="AH875"/>
      <c r="AI875"/>
      <c r="AJ875"/>
      <c r="AK875"/>
      <c r="AL875"/>
      <c r="AM875"/>
      <c r="AN875"/>
      <c r="AO875"/>
      <c r="AP875"/>
      <c r="AQ875"/>
      <c r="AR875"/>
      <c r="AS875"/>
      <c r="AT875"/>
      <c r="AU875"/>
      <c r="AV875"/>
      <c r="AW875"/>
      <c r="AX875"/>
    </row>
    <row r="876" spans="1:50" x14ac:dyDescent="0.25">
      <c r="A876" s="259">
        <v>1002</v>
      </c>
      <c r="B876" s="259" t="s">
        <v>1293</v>
      </c>
      <c r="E876" s="259" t="s">
        <v>928</v>
      </c>
      <c r="G876" s="324">
        <v>94240</v>
      </c>
      <c r="H876" s="325">
        <v>0</v>
      </c>
      <c r="I876" s="324">
        <f t="shared" si="11"/>
        <v>94240</v>
      </c>
      <c r="K876"/>
      <c r="L876"/>
      <c r="M876"/>
      <c r="N876"/>
      <c r="O876"/>
      <c r="P876"/>
      <c r="Q876"/>
      <c r="R876"/>
      <c r="S876"/>
      <c r="T876"/>
      <c r="U876"/>
      <c r="V876"/>
      <c r="W876"/>
      <c r="X876"/>
      <c r="Y876"/>
      <c r="Z876"/>
      <c r="AA876"/>
      <c r="AB876"/>
      <c r="AC876"/>
      <c r="AD876"/>
      <c r="AE876"/>
      <c r="AF876"/>
      <c r="AG876"/>
      <c r="AH876"/>
      <c r="AI876"/>
      <c r="AJ876"/>
      <c r="AK876"/>
      <c r="AL876"/>
      <c r="AM876"/>
      <c r="AN876"/>
      <c r="AO876"/>
      <c r="AP876"/>
      <c r="AQ876"/>
      <c r="AR876"/>
      <c r="AS876"/>
      <c r="AT876"/>
      <c r="AU876"/>
      <c r="AV876"/>
      <c r="AW876"/>
      <c r="AX876"/>
    </row>
    <row r="877" spans="1:50" x14ac:dyDescent="0.25">
      <c r="A877" s="259">
        <v>1003</v>
      </c>
      <c r="B877" s="259" t="s">
        <v>1285</v>
      </c>
      <c r="E877" s="259" t="s">
        <v>928</v>
      </c>
      <c r="G877" s="324">
        <v>96000</v>
      </c>
      <c r="H877" s="325">
        <v>0</v>
      </c>
      <c r="I877" s="324">
        <f t="shared" si="11"/>
        <v>96000</v>
      </c>
      <c r="K877"/>
      <c r="L877"/>
      <c r="M877"/>
      <c r="N877"/>
      <c r="O877"/>
      <c r="P877"/>
      <c r="Q877"/>
      <c r="R877"/>
      <c r="S877"/>
      <c r="T877"/>
      <c r="U877"/>
      <c r="V877"/>
      <c r="W877"/>
      <c r="X877"/>
      <c r="Y877"/>
      <c r="Z877"/>
      <c r="AA877"/>
      <c r="AB877"/>
      <c r="AC877"/>
      <c r="AD877"/>
      <c r="AE877"/>
      <c r="AF877"/>
      <c r="AG877"/>
      <c r="AH877"/>
      <c r="AI877"/>
      <c r="AJ877"/>
      <c r="AK877"/>
      <c r="AL877"/>
      <c r="AM877"/>
      <c r="AN877"/>
      <c r="AO877"/>
      <c r="AP877"/>
      <c r="AQ877"/>
      <c r="AR877"/>
      <c r="AS877"/>
      <c r="AT877"/>
      <c r="AU877"/>
      <c r="AV877"/>
      <c r="AW877"/>
      <c r="AX877"/>
    </row>
    <row r="878" spans="1:50" x14ac:dyDescent="0.25">
      <c r="A878" s="259">
        <v>1004</v>
      </c>
      <c r="B878" s="259" t="s">
        <v>1128</v>
      </c>
      <c r="E878" s="259" t="s">
        <v>928</v>
      </c>
      <c r="G878" s="324">
        <v>98811</v>
      </c>
      <c r="H878" s="325">
        <v>0</v>
      </c>
      <c r="I878" s="324">
        <f t="shared" si="11"/>
        <v>98811</v>
      </c>
      <c r="K878"/>
      <c r="L878"/>
      <c r="M878"/>
      <c r="N878"/>
      <c r="O878"/>
      <c r="P878"/>
      <c r="Q878"/>
      <c r="R878"/>
      <c r="S878"/>
      <c r="T878"/>
      <c r="U878"/>
      <c r="V878"/>
      <c r="W878"/>
      <c r="X878"/>
      <c r="Y878"/>
      <c r="Z878"/>
      <c r="AA878"/>
      <c r="AB878"/>
      <c r="AC878"/>
      <c r="AD878"/>
      <c r="AE878"/>
      <c r="AF878"/>
      <c r="AG878"/>
      <c r="AH878"/>
      <c r="AI878"/>
      <c r="AJ878"/>
      <c r="AK878"/>
      <c r="AL878"/>
      <c r="AM878"/>
      <c r="AN878"/>
      <c r="AO878"/>
      <c r="AP878"/>
      <c r="AQ878"/>
      <c r="AR878"/>
      <c r="AS878"/>
      <c r="AT878"/>
      <c r="AU878"/>
      <c r="AV878"/>
      <c r="AW878"/>
      <c r="AX878"/>
    </row>
    <row r="879" spans="1:50" x14ac:dyDescent="0.25">
      <c r="A879" s="259">
        <v>1005</v>
      </c>
      <c r="B879" s="259" t="s">
        <v>1294</v>
      </c>
      <c r="E879" s="259" t="s">
        <v>928</v>
      </c>
      <c r="G879" s="324">
        <v>99100</v>
      </c>
      <c r="H879" s="325">
        <v>0</v>
      </c>
      <c r="I879" s="324">
        <f t="shared" si="11"/>
        <v>99100</v>
      </c>
      <c r="K879"/>
      <c r="L879"/>
      <c r="M879"/>
      <c r="N879"/>
      <c r="O879"/>
      <c r="P879"/>
      <c r="Q879"/>
      <c r="R879"/>
      <c r="S879"/>
      <c r="T879"/>
      <c r="U879"/>
      <c r="V879"/>
      <c r="W879"/>
      <c r="X879"/>
      <c r="Y879"/>
      <c r="Z879"/>
      <c r="AA879"/>
      <c r="AB879"/>
      <c r="AC879"/>
      <c r="AD879"/>
      <c r="AE879"/>
      <c r="AF879"/>
      <c r="AG879"/>
      <c r="AH879"/>
      <c r="AI879"/>
      <c r="AJ879"/>
      <c r="AK879"/>
      <c r="AL879"/>
      <c r="AM879"/>
      <c r="AN879"/>
      <c r="AO879"/>
      <c r="AP879"/>
      <c r="AQ879"/>
      <c r="AR879"/>
      <c r="AS879"/>
      <c r="AT879"/>
      <c r="AU879"/>
      <c r="AV879"/>
      <c r="AW879"/>
      <c r="AX879"/>
    </row>
    <row r="880" spans="1:50" x14ac:dyDescent="0.25">
      <c r="A880" s="259">
        <v>1006</v>
      </c>
      <c r="B880" s="259" t="s">
        <v>1295</v>
      </c>
      <c r="E880" s="259" t="s">
        <v>928</v>
      </c>
      <c r="G880" s="324">
        <v>100650</v>
      </c>
      <c r="H880" s="325">
        <v>0</v>
      </c>
      <c r="I880" s="324">
        <f t="shared" si="11"/>
        <v>100650</v>
      </c>
      <c r="K880"/>
      <c r="L880"/>
      <c r="M880"/>
      <c r="N880"/>
      <c r="O880"/>
      <c r="P880"/>
      <c r="Q880"/>
      <c r="R880"/>
      <c r="S880"/>
      <c r="T880"/>
      <c r="U880"/>
      <c r="V880"/>
      <c r="W880"/>
      <c r="X880"/>
      <c r="Y880"/>
      <c r="Z880"/>
      <c r="AA880"/>
      <c r="AB880"/>
      <c r="AC880"/>
      <c r="AD880"/>
      <c r="AE880"/>
      <c r="AF880"/>
      <c r="AG880"/>
      <c r="AH880"/>
      <c r="AI880"/>
      <c r="AJ880"/>
      <c r="AK880"/>
      <c r="AL880"/>
      <c r="AM880"/>
      <c r="AN880"/>
      <c r="AO880"/>
      <c r="AP880"/>
      <c r="AQ880"/>
      <c r="AR880"/>
      <c r="AS880"/>
      <c r="AT880"/>
      <c r="AU880"/>
      <c r="AV880"/>
      <c r="AW880"/>
      <c r="AX880"/>
    </row>
    <row r="881" spans="1:50" x14ac:dyDescent="0.25">
      <c r="A881" s="259">
        <v>1007</v>
      </c>
      <c r="B881" s="259" t="s">
        <v>1296</v>
      </c>
      <c r="E881" s="259" t="s">
        <v>928</v>
      </c>
      <c r="G881" s="324">
        <v>103500</v>
      </c>
      <c r="H881" s="325">
        <v>0</v>
      </c>
      <c r="I881" s="324">
        <f t="shared" si="11"/>
        <v>103500</v>
      </c>
      <c r="K881"/>
      <c r="L881"/>
      <c r="M881"/>
      <c r="N881"/>
      <c r="O881"/>
      <c r="P881"/>
      <c r="Q881"/>
      <c r="R881"/>
      <c r="S881"/>
      <c r="T881"/>
      <c r="U881"/>
      <c r="V881"/>
      <c r="W881"/>
      <c r="X881"/>
      <c r="Y881"/>
      <c r="Z881"/>
      <c r="AA881"/>
      <c r="AB881"/>
      <c r="AC881"/>
      <c r="AD881"/>
      <c r="AE881"/>
      <c r="AF881"/>
      <c r="AG881"/>
      <c r="AH881"/>
      <c r="AI881"/>
      <c r="AJ881"/>
      <c r="AK881"/>
      <c r="AL881"/>
      <c r="AM881"/>
      <c r="AN881"/>
      <c r="AO881"/>
      <c r="AP881"/>
      <c r="AQ881"/>
      <c r="AR881"/>
      <c r="AS881"/>
      <c r="AT881"/>
      <c r="AU881"/>
      <c r="AV881"/>
      <c r="AW881"/>
      <c r="AX881"/>
    </row>
    <row r="882" spans="1:50" x14ac:dyDescent="0.25">
      <c r="A882" s="259">
        <v>1008</v>
      </c>
      <c r="B882" s="259" t="s">
        <v>1297</v>
      </c>
      <c r="E882" s="259" t="s">
        <v>928</v>
      </c>
      <c r="G882" s="324">
        <v>105600</v>
      </c>
      <c r="H882" s="325">
        <v>0</v>
      </c>
      <c r="I882" s="324">
        <f t="shared" ref="I882:I913" si="12">G882-H882</f>
        <v>105600</v>
      </c>
      <c r="K882"/>
      <c r="L882"/>
      <c r="M882"/>
      <c r="N882"/>
      <c r="O882"/>
      <c r="P882"/>
      <c r="Q882"/>
      <c r="R882"/>
      <c r="S882"/>
      <c r="T882"/>
      <c r="U882"/>
      <c r="V882"/>
      <c r="W882"/>
      <c r="X882"/>
      <c r="Y882"/>
      <c r="Z882"/>
      <c r="AA882"/>
      <c r="AB882"/>
      <c r="AC882"/>
      <c r="AD882"/>
      <c r="AE882"/>
      <c r="AF882"/>
      <c r="AG882"/>
      <c r="AH882"/>
      <c r="AI882"/>
      <c r="AJ882"/>
      <c r="AK882"/>
      <c r="AL882"/>
      <c r="AM882"/>
      <c r="AN882"/>
      <c r="AO882"/>
      <c r="AP882"/>
      <c r="AQ882"/>
      <c r="AR882"/>
      <c r="AS882"/>
      <c r="AT882"/>
      <c r="AU882"/>
      <c r="AV882"/>
      <c r="AW882"/>
      <c r="AX882"/>
    </row>
    <row r="883" spans="1:50" x14ac:dyDescent="0.25">
      <c r="A883" s="259">
        <v>1009</v>
      </c>
      <c r="B883" s="259" t="s">
        <v>1294</v>
      </c>
      <c r="E883" s="259" t="s">
        <v>928</v>
      </c>
      <c r="G883" s="324">
        <v>109700</v>
      </c>
      <c r="H883" s="325">
        <v>0</v>
      </c>
      <c r="I883" s="324">
        <f t="shared" si="12"/>
        <v>109700</v>
      </c>
      <c r="K883"/>
      <c r="L883"/>
      <c r="M883"/>
      <c r="N883"/>
      <c r="O883"/>
      <c r="P883"/>
      <c r="Q883"/>
      <c r="R883"/>
      <c r="S883"/>
      <c r="T883"/>
      <c r="U883"/>
      <c r="V883"/>
      <c r="W883"/>
      <c r="X883"/>
      <c r="Y883"/>
      <c r="Z883"/>
      <c r="AA883"/>
      <c r="AB883"/>
      <c r="AC883"/>
      <c r="AD883"/>
      <c r="AE883"/>
      <c r="AF883"/>
      <c r="AG883"/>
      <c r="AH883"/>
      <c r="AI883"/>
      <c r="AJ883"/>
      <c r="AK883"/>
      <c r="AL883"/>
      <c r="AM883"/>
      <c r="AN883"/>
      <c r="AO883"/>
      <c r="AP883"/>
      <c r="AQ883"/>
      <c r="AR883"/>
      <c r="AS883"/>
      <c r="AT883"/>
      <c r="AU883"/>
      <c r="AV883"/>
      <c r="AW883"/>
      <c r="AX883"/>
    </row>
    <row r="884" spans="1:50" x14ac:dyDescent="0.25">
      <c r="A884" s="259">
        <v>1010</v>
      </c>
      <c r="B884" s="259" t="s">
        <v>1298</v>
      </c>
      <c r="E884" s="259" t="s">
        <v>928</v>
      </c>
      <c r="G884" s="324">
        <v>110000</v>
      </c>
      <c r="H884" s="325">
        <v>0</v>
      </c>
      <c r="I884" s="324">
        <f t="shared" si="12"/>
        <v>110000</v>
      </c>
      <c r="K884"/>
      <c r="L884"/>
      <c r="M884"/>
      <c r="N884"/>
      <c r="O884"/>
      <c r="P884"/>
      <c r="Q884"/>
      <c r="R884"/>
      <c r="S884"/>
      <c r="T884"/>
      <c r="U884"/>
      <c r="V884"/>
      <c r="W884"/>
      <c r="X884"/>
      <c r="Y884"/>
      <c r="Z884"/>
      <c r="AA884"/>
      <c r="AB884"/>
      <c r="AC884"/>
      <c r="AD884"/>
      <c r="AE884"/>
      <c r="AF884"/>
      <c r="AG884"/>
      <c r="AH884"/>
      <c r="AI884"/>
      <c r="AJ884"/>
      <c r="AK884"/>
      <c r="AL884"/>
      <c r="AM884"/>
      <c r="AN884"/>
      <c r="AO884"/>
      <c r="AP884"/>
      <c r="AQ884"/>
      <c r="AR884"/>
      <c r="AS884"/>
      <c r="AT884"/>
      <c r="AU884"/>
      <c r="AV884"/>
      <c r="AW884"/>
      <c r="AX884"/>
    </row>
    <row r="885" spans="1:50" x14ac:dyDescent="0.25">
      <c r="A885" s="259">
        <v>1011</v>
      </c>
      <c r="B885" s="259" t="s">
        <v>1284</v>
      </c>
      <c r="E885" s="259" t="s">
        <v>928</v>
      </c>
      <c r="G885" s="324">
        <v>110000</v>
      </c>
      <c r="H885" s="325">
        <v>0</v>
      </c>
      <c r="I885" s="324">
        <f t="shared" si="12"/>
        <v>110000</v>
      </c>
      <c r="K885"/>
      <c r="L885"/>
      <c r="M885"/>
      <c r="N885"/>
      <c r="O885"/>
      <c r="P885"/>
      <c r="Q885"/>
      <c r="R885"/>
      <c r="S885"/>
      <c r="T885"/>
      <c r="U885"/>
      <c r="V885"/>
      <c r="W885"/>
      <c r="X885"/>
      <c r="Y885"/>
      <c r="Z885"/>
      <c r="AA885"/>
      <c r="AB885"/>
      <c r="AC885"/>
      <c r="AD885"/>
      <c r="AE885"/>
      <c r="AF885"/>
      <c r="AG885"/>
      <c r="AH885"/>
      <c r="AI885"/>
      <c r="AJ885"/>
      <c r="AK885"/>
      <c r="AL885"/>
      <c r="AM885"/>
      <c r="AN885"/>
      <c r="AO885"/>
      <c r="AP885"/>
      <c r="AQ885"/>
      <c r="AR885"/>
      <c r="AS885"/>
      <c r="AT885"/>
      <c r="AU885"/>
      <c r="AV885"/>
      <c r="AW885"/>
      <c r="AX885"/>
    </row>
    <row r="886" spans="1:50" x14ac:dyDescent="0.25">
      <c r="A886" s="259">
        <v>1012</v>
      </c>
      <c r="B886" s="259" t="s">
        <v>1285</v>
      </c>
      <c r="E886" s="259" t="s">
        <v>928</v>
      </c>
      <c r="G886" s="324">
        <v>111000</v>
      </c>
      <c r="H886" s="325">
        <v>0</v>
      </c>
      <c r="I886" s="324">
        <f t="shared" si="12"/>
        <v>111000</v>
      </c>
      <c r="K886"/>
      <c r="L886"/>
      <c r="M886"/>
      <c r="N886"/>
      <c r="O886"/>
      <c r="P886"/>
      <c r="Q886"/>
      <c r="R886"/>
      <c r="S886"/>
      <c r="T886"/>
      <c r="U886"/>
      <c r="V886"/>
      <c r="W886"/>
      <c r="X886"/>
      <c r="Y886"/>
      <c r="Z886"/>
      <c r="AA886"/>
      <c r="AB886"/>
      <c r="AC886"/>
      <c r="AD886"/>
      <c r="AE886"/>
      <c r="AF886"/>
      <c r="AG886"/>
      <c r="AH886"/>
      <c r="AI886"/>
      <c r="AJ886"/>
      <c r="AK886"/>
      <c r="AL886"/>
      <c r="AM886"/>
      <c r="AN886"/>
      <c r="AO886"/>
      <c r="AP886"/>
      <c r="AQ886"/>
      <c r="AR886"/>
      <c r="AS886"/>
      <c r="AT886"/>
      <c r="AU886"/>
      <c r="AV886"/>
      <c r="AW886"/>
      <c r="AX886"/>
    </row>
    <row r="887" spans="1:50" x14ac:dyDescent="0.25">
      <c r="A887" s="259">
        <v>1013</v>
      </c>
      <c r="B887" s="259" t="s">
        <v>1284</v>
      </c>
      <c r="E887" s="259" t="s">
        <v>928</v>
      </c>
      <c r="G887" s="324">
        <v>113000</v>
      </c>
      <c r="H887" s="325">
        <v>0</v>
      </c>
      <c r="I887" s="324">
        <f t="shared" si="12"/>
        <v>113000</v>
      </c>
      <c r="K887"/>
      <c r="L887"/>
      <c r="M887"/>
      <c r="N887"/>
      <c r="O887"/>
      <c r="P887"/>
      <c r="Q887"/>
      <c r="R887"/>
      <c r="S887"/>
      <c r="T887"/>
      <c r="U887"/>
      <c r="V887"/>
      <c r="W887"/>
      <c r="X887"/>
      <c r="Y887"/>
      <c r="Z887"/>
      <c r="AA887"/>
      <c r="AB887"/>
      <c r="AC887"/>
      <c r="AD887"/>
      <c r="AE887"/>
      <c r="AF887"/>
      <c r="AG887"/>
      <c r="AH887"/>
      <c r="AI887"/>
      <c r="AJ887"/>
      <c r="AK887"/>
      <c r="AL887"/>
      <c r="AM887"/>
      <c r="AN887"/>
      <c r="AO887"/>
      <c r="AP887"/>
      <c r="AQ887"/>
      <c r="AR887"/>
      <c r="AS887"/>
      <c r="AT887"/>
      <c r="AU887"/>
      <c r="AV887"/>
      <c r="AW887"/>
      <c r="AX887"/>
    </row>
    <row r="888" spans="1:50" x14ac:dyDescent="0.25">
      <c r="A888" s="259">
        <v>1014</v>
      </c>
      <c r="B888" s="259" t="s">
        <v>1299</v>
      </c>
      <c r="E888" s="259" t="s">
        <v>928</v>
      </c>
      <c r="G888" s="324">
        <v>119416</v>
      </c>
      <c r="H888" s="325">
        <v>0</v>
      </c>
      <c r="I888" s="324">
        <f t="shared" si="12"/>
        <v>119416</v>
      </c>
      <c r="K888"/>
      <c r="L888"/>
      <c r="M888"/>
      <c r="N888"/>
      <c r="O888"/>
      <c r="P888"/>
      <c r="Q888"/>
      <c r="R888"/>
      <c r="S888"/>
      <c r="T888"/>
      <c r="U888"/>
      <c r="V888"/>
      <c r="W888"/>
      <c r="X888"/>
      <c r="Y888"/>
      <c r="Z888"/>
      <c r="AA888"/>
      <c r="AB888"/>
      <c r="AC888"/>
      <c r="AD888"/>
      <c r="AE888"/>
      <c r="AF888"/>
      <c r="AG888"/>
      <c r="AH888"/>
      <c r="AI888"/>
      <c r="AJ888"/>
      <c r="AK888"/>
      <c r="AL888"/>
      <c r="AM888"/>
      <c r="AN888"/>
      <c r="AO888"/>
      <c r="AP888"/>
      <c r="AQ888"/>
      <c r="AR888"/>
      <c r="AS888"/>
      <c r="AT888"/>
      <c r="AU888"/>
      <c r="AV888"/>
      <c r="AW888"/>
      <c r="AX888"/>
    </row>
    <row r="889" spans="1:50" x14ac:dyDescent="0.25">
      <c r="A889" s="259">
        <v>1015</v>
      </c>
      <c r="B889" s="259" t="s">
        <v>1284</v>
      </c>
      <c r="E889" s="259" t="s">
        <v>928</v>
      </c>
      <c r="G889" s="324">
        <v>120000</v>
      </c>
      <c r="H889" s="325">
        <v>0</v>
      </c>
      <c r="I889" s="324">
        <f t="shared" si="12"/>
        <v>120000</v>
      </c>
      <c r="K889"/>
      <c r="L889"/>
      <c r="M889"/>
      <c r="N889"/>
      <c r="O889"/>
      <c r="P889"/>
      <c r="Q889"/>
      <c r="R889"/>
      <c r="S889"/>
      <c r="T889"/>
      <c r="U889"/>
      <c r="V889"/>
      <c r="W889"/>
      <c r="X889"/>
      <c r="Y889"/>
      <c r="Z889"/>
      <c r="AA889"/>
      <c r="AB889"/>
      <c r="AC889"/>
      <c r="AD889"/>
      <c r="AE889"/>
      <c r="AF889"/>
      <c r="AG889"/>
      <c r="AH889"/>
      <c r="AI889"/>
      <c r="AJ889"/>
      <c r="AK889"/>
      <c r="AL889"/>
      <c r="AM889"/>
      <c r="AN889"/>
      <c r="AO889"/>
      <c r="AP889"/>
      <c r="AQ889"/>
      <c r="AR889"/>
      <c r="AS889"/>
      <c r="AT889"/>
      <c r="AU889"/>
      <c r="AV889"/>
      <c r="AW889"/>
      <c r="AX889"/>
    </row>
    <row r="890" spans="1:50" x14ac:dyDescent="0.25">
      <c r="A890" s="259">
        <v>1016</v>
      </c>
      <c r="B890" s="259" t="s">
        <v>1284</v>
      </c>
      <c r="E890" s="259" t="s">
        <v>928</v>
      </c>
      <c r="G890" s="324">
        <v>120000</v>
      </c>
      <c r="H890" s="325">
        <v>0</v>
      </c>
      <c r="I890" s="324">
        <f t="shared" si="12"/>
        <v>120000</v>
      </c>
      <c r="K890"/>
      <c r="L890"/>
      <c r="M890"/>
      <c r="N890"/>
      <c r="O890"/>
      <c r="P890"/>
      <c r="Q890"/>
      <c r="R890"/>
      <c r="S890"/>
      <c r="T890"/>
      <c r="U890"/>
      <c r="V890"/>
      <c r="W890"/>
      <c r="X890"/>
      <c r="Y890"/>
      <c r="Z890"/>
      <c r="AA890"/>
      <c r="AB890"/>
      <c r="AC890"/>
      <c r="AD890"/>
      <c r="AE890"/>
      <c r="AF890"/>
      <c r="AG890"/>
      <c r="AH890"/>
      <c r="AI890"/>
      <c r="AJ890"/>
      <c r="AK890"/>
      <c r="AL890"/>
      <c r="AM890"/>
      <c r="AN890"/>
      <c r="AO890"/>
      <c r="AP890"/>
      <c r="AQ890"/>
      <c r="AR890"/>
      <c r="AS890"/>
      <c r="AT890"/>
      <c r="AU890"/>
      <c r="AV890"/>
      <c r="AW890"/>
      <c r="AX890"/>
    </row>
    <row r="891" spans="1:50" x14ac:dyDescent="0.25">
      <c r="A891" s="259">
        <v>1017</v>
      </c>
      <c r="B891" s="259" t="s">
        <v>1294</v>
      </c>
      <c r="E891" s="259" t="s">
        <v>928</v>
      </c>
      <c r="G891" s="324">
        <v>121860</v>
      </c>
      <c r="H891" s="325">
        <v>0</v>
      </c>
      <c r="I891" s="324">
        <f t="shared" si="12"/>
        <v>121860</v>
      </c>
      <c r="K891"/>
      <c r="L891"/>
      <c r="M891"/>
      <c r="N891"/>
      <c r="O891"/>
      <c r="P891"/>
      <c r="Q891"/>
      <c r="R891"/>
      <c r="S891"/>
      <c r="T891"/>
      <c r="U891"/>
      <c r="V891"/>
      <c r="W891"/>
      <c r="X891"/>
      <c r="Y891"/>
      <c r="Z891"/>
      <c r="AA891"/>
      <c r="AB891"/>
      <c r="AC891"/>
      <c r="AD891"/>
      <c r="AE891"/>
      <c r="AF891"/>
      <c r="AG891"/>
      <c r="AH891"/>
      <c r="AI891"/>
      <c r="AJ891"/>
      <c r="AK891"/>
      <c r="AL891"/>
      <c r="AM891"/>
      <c r="AN891"/>
      <c r="AO891"/>
      <c r="AP891"/>
      <c r="AQ891"/>
      <c r="AR891"/>
      <c r="AS891"/>
      <c r="AT891"/>
      <c r="AU891"/>
      <c r="AV891"/>
      <c r="AW891"/>
      <c r="AX891"/>
    </row>
    <row r="892" spans="1:50" x14ac:dyDescent="0.25">
      <c r="A892" s="259">
        <v>1018</v>
      </c>
      <c r="B892" s="259" t="s">
        <v>1299</v>
      </c>
      <c r="E892" s="259" t="s">
        <v>928</v>
      </c>
      <c r="G892" s="324">
        <v>133284</v>
      </c>
      <c r="H892" s="325">
        <v>0</v>
      </c>
      <c r="I892" s="324">
        <f t="shared" si="12"/>
        <v>133284</v>
      </c>
      <c r="K892"/>
      <c r="L892"/>
      <c r="M892"/>
      <c r="N892"/>
      <c r="O892"/>
      <c r="P892"/>
      <c r="Q892"/>
      <c r="R892"/>
      <c r="S892"/>
      <c r="T892"/>
      <c r="U892"/>
      <c r="V892"/>
      <c r="W892"/>
      <c r="X892"/>
      <c r="Y892"/>
      <c r="Z892"/>
      <c r="AA892"/>
      <c r="AB892"/>
      <c r="AC892"/>
      <c r="AD892"/>
      <c r="AE892"/>
      <c r="AF892"/>
      <c r="AG892"/>
      <c r="AH892"/>
      <c r="AI892"/>
      <c r="AJ892"/>
      <c r="AK892"/>
      <c r="AL892"/>
      <c r="AM892"/>
      <c r="AN892"/>
      <c r="AO892"/>
      <c r="AP892"/>
      <c r="AQ892"/>
      <c r="AR892"/>
      <c r="AS892"/>
      <c r="AT892"/>
      <c r="AU892"/>
      <c r="AV892"/>
      <c r="AW892"/>
      <c r="AX892"/>
    </row>
    <row r="893" spans="1:50" x14ac:dyDescent="0.25">
      <c r="A893" s="259">
        <v>1019</v>
      </c>
      <c r="B893" s="259" t="s">
        <v>1300</v>
      </c>
      <c r="E893" s="259" t="s">
        <v>928</v>
      </c>
      <c r="G893" s="324">
        <v>135000</v>
      </c>
      <c r="H893" s="325">
        <v>0</v>
      </c>
      <c r="I893" s="324">
        <f t="shared" si="12"/>
        <v>135000</v>
      </c>
      <c r="K893"/>
      <c r="L893"/>
      <c r="M893"/>
      <c r="N893"/>
      <c r="O893"/>
      <c r="P893"/>
      <c r="Q893"/>
      <c r="R893"/>
      <c r="S893"/>
      <c r="T893"/>
      <c r="U893"/>
      <c r="V893"/>
      <c r="W893"/>
      <c r="X893"/>
      <c r="Y893"/>
      <c r="Z893"/>
      <c r="AA893"/>
      <c r="AB893"/>
      <c r="AC893"/>
      <c r="AD893"/>
      <c r="AE893"/>
      <c r="AF893"/>
      <c r="AG893"/>
      <c r="AH893"/>
      <c r="AI893"/>
      <c r="AJ893"/>
      <c r="AK893"/>
      <c r="AL893"/>
      <c r="AM893"/>
      <c r="AN893"/>
      <c r="AO893"/>
      <c r="AP893"/>
      <c r="AQ893"/>
      <c r="AR893"/>
      <c r="AS893"/>
      <c r="AT893"/>
      <c r="AU893"/>
      <c r="AV893"/>
      <c r="AW893"/>
      <c r="AX893"/>
    </row>
    <row r="894" spans="1:50" x14ac:dyDescent="0.25">
      <c r="A894" s="259">
        <v>1020</v>
      </c>
      <c r="B894" s="259" t="s">
        <v>1284</v>
      </c>
      <c r="E894" s="259" t="s">
        <v>928</v>
      </c>
      <c r="G894" s="324">
        <v>141000</v>
      </c>
      <c r="H894" s="325">
        <v>0</v>
      </c>
      <c r="I894" s="324">
        <f t="shared" si="12"/>
        <v>141000</v>
      </c>
      <c r="K894"/>
      <c r="L894"/>
      <c r="M894"/>
      <c r="N894"/>
      <c r="O894"/>
      <c r="P894"/>
      <c r="Q894"/>
      <c r="R894"/>
      <c r="S894"/>
      <c r="T894"/>
      <c r="U894"/>
      <c r="V894"/>
      <c r="W894"/>
      <c r="X894"/>
      <c r="Y894"/>
      <c r="Z894"/>
      <c r="AA894"/>
      <c r="AB894"/>
      <c r="AC894"/>
      <c r="AD894"/>
      <c r="AE894"/>
      <c r="AF894"/>
      <c r="AG894"/>
      <c r="AH894"/>
      <c r="AI894"/>
      <c r="AJ894"/>
      <c r="AK894"/>
      <c r="AL894"/>
      <c r="AM894"/>
      <c r="AN894"/>
      <c r="AO894"/>
      <c r="AP894"/>
      <c r="AQ894"/>
      <c r="AR894"/>
      <c r="AS894"/>
      <c r="AT894"/>
      <c r="AU894"/>
      <c r="AV894"/>
      <c r="AW894"/>
      <c r="AX894"/>
    </row>
    <row r="895" spans="1:50" x14ac:dyDescent="0.25">
      <c r="A895" s="259">
        <v>1021</v>
      </c>
      <c r="B895" s="259" t="s">
        <v>1301</v>
      </c>
      <c r="E895" s="259" t="s">
        <v>928</v>
      </c>
      <c r="G895" s="324">
        <v>144367</v>
      </c>
      <c r="H895" s="325">
        <v>0</v>
      </c>
      <c r="I895" s="324">
        <f t="shared" si="12"/>
        <v>144367</v>
      </c>
      <c r="K895"/>
      <c r="L895"/>
      <c r="M895"/>
      <c r="N895"/>
      <c r="O895"/>
      <c r="P895"/>
      <c r="Q895"/>
      <c r="R895"/>
      <c r="S895"/>
      <c r="T895"/>
      <c r="U895"/>
      <c r="V895"/>
      <c r="W895"/>
      <c r="X895"/>
      <c r="Y895"/>
      <c r="Z895"/>
      <c r="AA895"/>
      <c r="AB895"/>
      <c r="AC895"/>
      <c r="AD895"/>
      <c r="AE895"/>
      <c r="AF895"/>
      <c r="AG895"/>
      <c r="AH895"/>
      <c r="AI895"/>
      <c r="AJ895"/>
      <c r="AK895"/>
      <c r="AL895"/>
      <c r="AM895"/>
      <c r="AN895"/>
      <c r="AO895"/>
      <c r="AP895"/>
      <c r="AQ895"/>
      <c r="AR895"/>
      <c r="AS895"/>
      <c r="AT895"/>
      <c r="AU895"/>
      <c r="AV895"/>
      <c r="AW895"/>
      <c r="AX895"/>
    </row>
    <row r="896" spans="1:50" ht="30" x14ac:dyDescent="0.25">
      <c r="A896" s="259">
        <v>1022</v>
      </c>
      <c r="B896" s="259" t="s">
        <v>1302</v>
      </c>
      <c r="C896" s="259">
        <v>1027</v>
      </c>
      <c r="D896" s="259">
        <v>50367</v>
      </c>
      <c r="E896" s="259" t="s">
        <v>928</v>
      </c>
      <c r="F896" s="323" t="s">
        <v>1303</v>
      </c>
      <c r="G896" s="324">
        <v>146920</v>
      </c>
      <c r="H896" s="325">
        <v>0</v>
      </c>
      <c r="I896" s="324">
        <f t="shared" si="12"/>
        <v>146920</v>
      </c>
      <c r="K896"/>
      <c r="L896"/>
      <c r="M896"/>
      <c r="N896"/>
      <c r="O896"/>
      <c r="P896"/>
      <c r="Q896"/>
      <c r="R896"/>
      <c r="S896"/>
      <c r="T896"/>
      <c r="U896"/>
      <c r="V896"/>
      <c r="W896"/>
      <c r="X896"/>
      <c r="Y896"/>
      <c r="Z896"/>
      <c r="AA896"/>
      <c r="AB896"/>
      <c r="AC896"/>
      <c r="AD896"/>
      <c r="AE896"/>
      <c r="AF896"/>
      <c r="AG896"/>
      <c r="AH896"/>
      <c r="AI896"/>
      <c r="AJ896"/>
      <c r="AK896"/>
      <c r="AL896"/>
      <c r="AM896"/>
      <c r="AN896"/>
      <c r="AO896"/>
      <c r="AP896"/>
      <c r="AQ896"/>
      <c r="AR896"/>
      <c r="AS896"/>
      <c r="AT896"/>
      <c r="AU896"/>
      <c r="AV896"/>
      <c r="AW896"/>
      <c r="AX896"/>
    </row>
    <row r="897" spans="1:50" x14ac:dyDescent="0.25">
      <c r="A897" s="259">
        <v>1023</v>
      </c>
      <c r="B897" s="259" t="s">
        <v>1128</v>
      </c>
      <c r="E897" s="259" t="s">
        <v>928</v>
      </c>
      <c r="G897" s="324">
        <v>149126</v>
      </c>
      <c r="H897" s="325">
        <v>0</v>
      </c>
      <c r="I897" s="324">
        <f t="shared" si="12"/>
        <v>149126</v>
      </c>
      <c r="K897"/>
      <c r="L897"/>
      <c r="M897"/>
      <c r="N897"/>
      <c r="O897"/>
      <c r="P897"/>
      <c r="Q897"/>
      <c r="R897"/>
      <c r="S897"/>
      <c r="T897"/>
      <c r="U897"/>
      <c r="V897"/>
      <c r="W897"/>
      <c r="X897"/>
      <c r="Y897"/>
      <c r="Z897"/>
      <c r="AA897"/>
      <c r="AB897"/>
      <c r="AC897"/>
      <c r="AD897"/>
      <c r="AE897"/>
      <c r="AF897"/>
      <c r="AG897"/>
      <c r="AH897"/>
      <c r="AI897"/>
      <c r="AJ897"/>
      <c r="AK897"/>
      <c r="AL897"/>
      <c r="AM897"/>
      <c r="AN897"/>
      <c r="AO897"/>
      <c r="AP897"/>
      <c r="AQ897"/>
      <c r="AR897"/>
      <c r="AS897"/>
      <c r="AT897"/>
      <c r="AU897"/>
      <c r="AV897"/>
      <c r="AW897"/>
      <c r="AX897"/>
    </row>
    <row r="898" spans="1:50" x14ac:dyDescent="0.25">
      <c r="A898" s="259">
        <v>1024</v>
      </c>
      <c r="B898" s="259" t="s">
        <v>1301</v>
      </c>
      <c r="E898" s="259" t="s">
        <v>928</v>
      </c>
      <c r="G898" s="324">
        <v>149132</v>
      </c>
      <c r="H898" s="325">
        <v>0</v>
      </c>
      <c r="I898" s="324">
        <f t="shared" si="12"/>
        <v>149132</v>
      </c>
      <c r="K898"/>
      <c r="L898"/>
      <c r="M898"/>
      <c r="N898"/>
      <c r="O898"/>
      <c r="P898"/>
      <c r="Q898"/>
      <c r="R898"/>
      <c r="S898"/>
      <c r="T898"/>
      <c r="U898"/>
      <c r="V898"/>
      <c r="W898"/>
      <c r="X898"/>
      <c r="Y898"/>
      <c r="Z898"/>
      <c r="AA898"/>
      <c r="AB898"/>
      <c r="AC898"/>
      <c r="AD898"/>
      <c r="AE898"/>
      <c r="AF898"/>
      <c r="AG898"/>
      <c r="AH898"/>
      <c r="AI898"/>
      <c r="AJ898"/>
      <c r="AK898"/>
      <c r="AL898"/>
      <c r="AM898"/>
      <c r="AN898"/>
      <c r="AO898"/>
      <c r="AP898"/>
      <c r="AQ898"/>
      <c r="AR898"/>
      <c r="AS898"/>
      <c r="AT898"/>
      <c r="AU898"/>
      <c r="AV898"/>
      <c r="AW898"/>
      <c r="AX898"/>
    </row>
    <row r="899" spans="1:50" x14ac:dyDescent="0.25">
      <c r="A899" s="259">
        <v>1025</v>
      </c>
      <c r="B899" s="259" t="s">
        <v>1304</v>
      </c>
      <c r="E899" s="259" t="s">
        <v>928</v>
      </c>
      <c r="G899" s="324">
        <v>150000</v>
      </c>
      <c r="H899" s="325">
        <v>0</v>
      </c>
      <c r="I899" s="324">
        <f t="shared" si="12"/>
        <v>150000</v>
      </c>
      <c r="K899"/>
      <c r="L899"/>
      <c r="M899"/>
      <c r="N899"/>
      <c r="O899"/>
      <c r="P899"/>
      <c r="Q899"/>
      <c r="R899"/>
      <c r="S899"/>
      <c r="T899"/>
      <c r="U899"/>
      <c r="V899"/>
      <c r="W899"/>
      <c r="X899"/>
      <c r="Y899"/>
      <c r="Z899"/>
      <c r="AA899"/>
      <c r="AB899"/>
      <c r="AC899"/>
      <c r="AD899"/>
      <c r="AE899"/>
      <c r="AF899"/>
      <c r="AG899"/>
      <c r="AH899"/>
      <c r="AI899"/>
      <c r="AJ899"/>
      <c r="AK899"/>
      <c r="AL899"/>
      <c r="AM899"/>
      <c r="AN899"/>
      <c r="AO899"/>
      <c r="AP899"/>
      <c r="AQ899"/>
      <c r="AR899"/>
      <c r="AS899"/>
      <c r="AT899"/>
      <c r="AU899"/>
      <c r="AV899"/>
      <c r="AW899"/>
      <c r="AX899"/>
    </row>
    <row r="900" spans="1:50" s="821" customFormat="1" x14ac:dyDescent="0.25">
      <c r="A900" s="821">
        <v>1026</v>
      </c>
      <c r="B900" s="821" t="s">
        <v>1305</v>
      </c>
      <c r="E900" s="821" t="s">
        <v>928</v>
      </c>
      <c r="F900" s="860"/>
      <c r="G900" s="861">
        <v>150000</v>
      </c>
      <c r="H900" s="862">
        <v>0</v>
      </c>
      <c r="I900" s="861">
        <f t="shared" si="12"/>
        <v>150000</v>
      </c>
      <c r="K900" s="827"/>
      <c r="L900" s="827"/>
      <c r="M900" s="827"/>
      <c r="N900" s="827"/>
      <c r="O900" s="827"/>
      <c r="P900" s="827"/>
      <c r="Q900" s="827"/>
      <c r="R900" s="827"/>
      <c r="S900" s="827"/>
      <c r="T900" s="827"/>
      <c r="U900" s="827"/>
      <c r="V900" s="827"/>
      <c r="W900" s="827"/>
      <c r="X900" s="827"/>
      <c r="Y900" s="827"/>
      <c r="Z900" s="827"/>
      <c r="AA900" s="827"/>
      <c r="AB900" s="827"/>
      <c r="AC900" s="827"/>
      <c r="AD900" s="827"/>
      <c r="AE900" s="827"/>
      <c r="AF900" s="827"/>
      <c r="AG900" s="827"/>
      <c r="AH900" s="827"/>
      <c r="AI900" s="827"/>
      <c r="AJ900" s="827"/>
      <c r="AK900" s="827"/>
      <c r="AL900" s="827"/>
      <c r="AM900" s="827"/>
      <c r="AN900" s="827"/>
      <c r="AO900" s="827"/>
      <c r="AP900" s="827"/>
      <c r="AQ900" s="827"/>
      <c r="AR900" s="827"/>
      <c r="AS900" s="827"/>
      <c r="AT900" s="827"/>
      <c r="AU900" s="827"/>
      <c r="AV900" s="827"/>
      <c r="AW900" s="827"/>
      <c r="AX900" s="827"/>
    </row>
    <row r="901" spans="1:50" x14ac:dyDescent="0.25">
      <c r="A901" s="259">
        <v>1027</v>
      </c>
      <c r="B901" s="259" t="s">
        <v>1302</v>
      </c>
      <c r="E901" s="259" t="s">
        <v>928</v>
      </c>
      <c r="G901" s="324">
        <v>151760</v>
      </c>
      <c r="H901" s="325">
        <v>0</v>
      </c>
      <c r="I901" s="324">
        <f t="shared" si="12"/>
        <v>151760</v>
      </c>
      <c r="K901"/>
      <c r="L901"/>
      <c r="M901"/>
      <c r="N901"/>
      <c r="O901"/>
      <c r="P901"/>
      <c r="Q901"/>
      <c r="R901"/>
      <c r="S901"/>
      <c r="T901"/>
      <c r="U901"/>
      <c r="V901"/>
      <c r="W901"/>
      <c r="X901"/>
      <c r="Y901"/>
      <c r="Z901"/>
      <c r="AA901"/>
      <c r="AB901"/>
      <c r="AC901"/>
      <c r="AD901"/>
      <c r="AE901"/>
      <c r="AF901"/>
      <c r="AG901"/>
      <c r="AH901"/>
      <c r="AI901"/>
      <c r="AJ901"/>
      <c r="AK901"/>
      <c r="AL901"/>
      <c r="AM901"/>
      <c r="AN901"/>
      <c r="AO901"/>
      <c r="AP901"/>
      <c r="AQ901"/>
      <c r="AR901"/>
      <c r="AS901"/>
      <c r="AT901"/>
      <c r="AU901"/>
      <c r="AV901"/>
      <c r="AW901"/>
      <c r="AX901"/>
    </row>
    <row r="902" spans="1:50" x14ac:dyDescent="0.25">
      <c r="A902" s="259">
        <v>1028</v>
      </c>
      <c r="B902" s="259" t="s">
        <v>1284</v>
      </c>
      <c r="E902" s="259" t="s">
        <v>928</v>
      </c>
      <c r="G902" s="324">
        <v>155000</v>
      </c>
      <c r="H902" s="325">
        <v>0</v>
      </c>
      <c r="I902" s="324">
        <f t="shared" si="12"/>
        <v>155000</v>
      </c>
      <c r="K902"/>
      <c r="L902"/>
      <c r="M902"/>
      <c r="N902"/>
      <c r="O902"/>
      <c r="P902"/>
      <c r="Q902"/>
      <c r="R902"/>
      <c r="S902"/>
      <c r="T902"/>
      <c r="U902"/>
      <c r="V902"/>
      <c r="W902"/>
      <c r="X902"/>
      <c r="Y902"/>
      <c r="Z902"/>
      <c r="AA902"/>
      <c r="AB902"/>
      <c r="AC902"/>
      <c r="AD902"/>
      <c r="AE902"/>
      <c r="AF902"/>
      <c r="AG902"/>
      <c r="AH902"/>
      <c r="AI902"/>
      <c r="AJ902"/>
      <c r="AK902"/>
      <c r="AL902"/>
      <c r="AM902"/>
      <c r="AN902"/>
      <c r="AO902"/>
      <c r="AP902"/>
      <c r="AQ902"/>
      <c r="AR902"/>
      <c r="AS902"/>
      <c r="AT902"/>
      <c r="AU902"/>
      <c r="AV902"/>
      <c r="AW902"/>
      <c r="AX902"/>
    </row>
    <row r="903" spans="1:50" x14ac:dyDescent="0.25">
      <c r="A903" s="259">
        <v>1029</v>
      </c>
      <c r="B903" s="259" t="s">
        <v>1306</v>
      </c>
      <c r="E903" s="259" t="s">
        <v>928</v>
      </c>
      <c r="F903" s="323" t="s">
        <v>1900</v>
      </c>
      <c r="G903" s="324">
        <v>160000</v>
      </c>
      <c r="H903" s="325">
        <v>0</v>
      </c>
      <c r="I903" s="324">
        <f t="shared" si="12"/>
        <v>160000</v>
      </c>
      <c r="K903"/>
      <c r="L903"/>
      <c r="M903"/>
      <c r="N903"/>
      <c r="O903"/>
      <c r="P903"/>
      <c r="Q903"/>
      <c r="R903"/>
      <c r="S903"/>
      <c r="T903"/>
      <c r="U903"/>
      <c r="V903"/>
      <c r="W903"/>
      <c r="X903"/>
      <c r="Y903"/>
      <c r="Z903"/>
      <c r="AA903"/>
      <c r="AB903"/>
      <c r="AC903"/>
      <c r="AD903"/>
      <c r="AE903"/>
      <c r="AF903"/>
      <c r="AG903"/>
      <c r="AH903"/>
      <c r="AI903"/>
      <c r="AJ903"/>
      <c r="AK903"/>
      <c r="AL903"/>
      <c r="AM903"/>
      <c r="AN903"/>
      <c r="AO903"/>
      <c r="AP903"/>
      <c r="AQ903"/>
      <c r="AR903"/>
      <c r="AS903"/>
      <c r="AT903"/>
      <c r="AU903"/>
      <c r="AV903"/>
      <c r="AW903"/>
      <c r="AX903"/>
    </row>
    <row r="904" spans="1:50" x14ac:dyDescent="0.25">
      <c r="A904" s="259">
        <v>1030</v>
      </c>
      <c r="B904" s="259" t="s">
        <v>1285</v>
      </c>
      <c r="E904" s="259" t="s">
        <v>928</v>
      </c>
      <c r="G904" s="324">
        <v>163740</v>
      </c>
      <c r="H904" s="325">
        <v>0</v>
      </c>
      <c r="I904" s="324">
        <f t="shared" si="12"/>
        <v>163740</v>
      </c>
      <c r="K904"/>
      <c r="L904"/>
      <c r="M904"/>
      <c r="N904"/>
      <c r="O904"/>
      <c r="P904"/>
      <c r="Q904"/>
      <c r="R904"/>
      <c r="S904"/>
      <c r="T904"/>
      <c r="U904"/>
      <c r="V904"/>
      <c r="W904"/>
      <c r="X904"/>
      <c r="Y904"/>
      <c r="Z904"/>
      <c r="AA904"/>
      <c r="AB904"/>
      <c r="AC904"/>
      <c r="AD904"/>
      <c r="AE904"/>
      <c r="AF904"/>
      <c r="AG904"/>
      <c r="AH904"/>
      <c r="AI904"/>
      <c r="AJ904"/>
      <c r="AK904"/>
      <c r="AL904"/>
      <c r="AM904"/>
      <c r="AN904"/>
      <c r="AO904"/>
      <c r="AP904"/>
      <c r="AQ904"/>
      <c r="AR904"/>
      <c r="AS904"/>
      <c r="AT904"/>
      <c r="AU904"/>
      <c r="AV904"/>
      <c r="AW904"/>
      <c r="AX904"/>
    </row>
    <row r="905" spans="1:50" x14ac:dyDescent="0.25">
      <c r="A905" s="259">
        <v>1031</v>
      </c>
      <c r="B905" s="259" t="s">
        <v>1298</v>
      </c>
      <c r="E905" s="259" t="s">
        <v>928</v>
      </c>
      <c r="G905" s="324">
        <v>170000</v>
      </c>
      <c r="H905" s="325">
        <v>0</v>
      </c>
      <c r="I905" s="324">
        <f t="shared" si="12"/>
        <v>170000</v>
      </c>
      <c r="K905"/>
      <c r="L905"/>
      <c r="M905"/>
      <c r="N905"/>
      <c r="O905"/>
      <c r="P905"/>
      <c r="Q905"/>
      <c r="R905"/>
      <c r="S905"/>
      <c r="T905"/>
      <c r="U905"/>
      <c r="V905"/>
      <c r="W905"/>
      <c r="X905"/>
      <c r="Y905"/>
      <c r="Z905"/>
      <c r="AA905"/>
      <c r="AB905"/>
      <c r="AC905"/>
      <c r="AD905"/>
      <c r="AE905"/>
      <c r="AF905"/>
      <c r="AG905"/>
      <c r="AH905"/>
      <c r="AI905"/>
      <c r="AJ905"/>
      <c r="AK905"/>
      <c r="AL905"/>
      <c r="AM905"/>
      <c r="AN905"/>
      <c r="AO905"/>
      <c r="AP905"/>
      <c r="AQ905"/>
      <c r="AR905"/>
      <c r="AS905"/>
      <c r="AT905"/>
      <c r="AU905"/>
      <c r="AV905"/>
      <c r="AW905"/>
      <c r="AX905"/>
    </row>
    <row r="906" spans="1:50" x14ac:dyDescent="0.25">
      <c r="A906" s="259">
        <v>1032</v>
      </c>
      <c r="B906" s="259" t="s">
        <v>1302</v>
      </c>
      <c r="E906" s="259" t="s">
        <v>928</v>
      </c>
      <c r="G906" s="324">
        <v>174110</v>
      </c>
      <c r="H906" s="325">
        <v>0</v>
      </c>
      <c r="I906" s="324">
        <f t="shared" si="12"/>
        <v>174110</v>
      </c>
      <c r="K906"/>
      <c r="L906"/>
      <c r="M906"/>
      <c r="N906"/>
      <c r="O906"/>
      <c r="P906"/>
      <c r="Q906"/>
      <c r="R906"/>
      <c r="S906"/>
      <c r="T906"/>
      <c r="U906"/>
      <c r="V906"/>
      <c r="W906"/>
      <c r="X906"/>
      <c r="Y906"/>
      <c r="Z906"/>
      <c r="AA906"/>
      <c r="AB906"/>
      <c r="AC906"/>
      <c r="AD906"/>
      <c r="AE906"/>
      <c r="AF906"/>
      <c r="AG906"/>
      <c r="AH906"/>
      <c r="AI906"/>
      <c r="AJ906"/>
      <c r="AK906"/>
      <c r="AL906"/>
      <c r="AM906"/>
      <c r="AN906"/>
      <c r="AO906"/>
      <c r="AP906"/>
      <c r="AQ906"/>
      <c r="AR906"/>
      <c r="AS906"/>
      <c r="AT906"/>
      <c r="AU906"/>
      <c r="AV906"/>
      <c r="AW906"/>
      <c r="AX906"/>
    </row>
    <row r="907" spans="1:50" x14ac:dyDescent="0.25">
      <c r="A907" s="259">
        <v>1033</v>
      </c>
      <c r="B907" s="259" t="s">
        <v>1307</v>
      </c>
      <c r="E907" s="259" t="s">
        <v>928</v>
      </c>
      <c r="G907" s="324">
        <v>181500</v>
      </c>
      <c r="H907" s="325">
        <v>0</v>
      </c>
      <c r="I907" s="324">
        <f t="shared" si="12"/>
        <v>181500</v>
      </c>
      <c r="K907"/>
      <c r="L907"/>
      <c r="M907"/>
      <c r="N907"/>
      <c r="O907"/>
      <c r="P907"/>
      <c r="Q907"/>
      <c r="R907"/>
      <c r="S907"/>
      <c r="T907"/>
      <c r="U907"/>
      <c r="V907"/>
      <c r="W907"/>
      <c r="X907"/>
      <c r="Y907"/>
      <c r="Z907"/>
      <c r="AA907"/>
      <c r="AB907"/>
      <c r="AC907"/>
      <c r="AD907"/>
      <c r="AE907"/>
      <c r="AF907"/>
      <c r="AG907"/>
      <c r="AH907"/>
      <c r="AI907"/>
      <c r="AJ907"/>
      <c r="AK907"/>
      <c r="AL907"/>
      <c r="AM907"/>
      <c r="AN907"/>
      <c r="AO907"/>
      <c r="AP907"/>
      <c r="AQ907"/>
      <c r="AR907"/>
      <c r="AS907"/>
      <c r="AT907"/>
      <c r="AU907"/>
      <c r="AV907"/>
      <c r="AW907"/>
      <c r="AX907"/>
    </row>
    <row r="908" spans="1:50" x14ac:dyDescent="0.25">
      <c r="A908" s="259">
        <v>1034</v>
      </c>
      <c r="B908" s="259" t="s">
        <v>1308</v>
      </c>
      <c r="E908" s="259" t="s">
        <v>928</v>
      </c>
      <c r="G908" s="324">
        <v>187300</v>
      </c>
      <c r="H908" s="325">
        <v>0</v>
      </c>
      <c r="I908" s="324">
        <f t="shared" si="12"/>
        <v>187300</v>
      </c>
      <c r="K908"/>
      <c r="L908"/>
      <c r="M908"/>
      <c r="N908"/>
      <c r="O908"/>
      <c r="P908"/>
      <c r="Q908"/>
      <c r="R908"/>
      <c r="S908"/>
      <c r="T908"/>
      <c r="U908"/>
      <c r="V908"/>
      <c r="W908"/>
      <c r="X908"/>
      <c r="Y908"/>
      <c r="Z908"/>
      <c r="AA908"/>
      <c r="AB908"/>
      <c r="AC908"/>
      <c r="AD908"/>
      <c r="AE908"/>
      <c r="AF908"/>
      <c r="AG908"/>
      <c r="AH908"/>
      <c r="AI908"/>
      <c r="AJ908"/>
      <c r="AK908"/>
      <c r="AL908"/>
      <c r="AM908"/>
      <c r="AN908"/>
      <c r="AO908"/>
      <c r="AP908"/>
      <c r="AQ908"/>
      <c r="AR908"/>
      <c r="AS908"/>
      <c r="AT908"/>
      <c r="AU908"/>
      <c r="AV908"/>
      <c r="AW908"/>
      <c r="AX908"/>
    </row>
    <row r="909" spans="1:50" x14ac:dyDescent="0.25">
      <c r="A909" s="259">
        <v>1035</v>
      </c>
      <c r="B909" s="259" t="s">
        <v>1290</v>
      </c>
      <c r="E909" s="259" t="s">
        <v>928</v>
      </c>
      <c r="G909" s="324">
        <v>190950</v>
      </c>
      <c r="H909" s="325">
        <v>0</v>
      </c>
      <c r="I909" s="324">
        <f t="shared" si="12"/>
        <v>190950</v>
      </c>
      <c r="K909"/>
      <c r="L909"/>
      <c r="M909"/>
      <c r="N909"/>
      <c r="O909"/>
      <c r="P909"/>
      <c r="Q909"/>
      <c r="R909"/>
      <c r="S909"/>
      <c r="T909"/>
      <c r="U909"/>
      <c r="V909"/>
      <c r="W909"/>
      <c r="X909"/>
      <c r="Y909"/>
      <c r="Z909"/>
      <c r="AA909"/>
      <c r="AB909"/>
      <c r="AC909"/>
      <c r="AD909"/>
      <c r="AE909"/>
      <c r="AF909"/>
      <c r="AG909"/>
      <c r="AH909"/>
      <c r="AI909"/>
      <c r="AJ909"/>
      <c r="AK909"/>
      <c r="AL909"/>
      <c r="AM909"/>
      <c r="AN909"/>
      <c r="AO909"/>
      <c r="AP909"/>
      <c r="AQ909"/>
      <c r="AR909"/>
      <c r="AS909"/>
      <c r="AT909"/>
      <c r="AU909"/>
      <c r="AV909"/>
      <c r="AW909"/>
      <c r="AX909"/>
    </row>
    <row r="910" spans="1:50" x14ac:dyDescent="0.25">
      <c r="A910" s="259">
        <v>1036</v>
      </c>
      <c r="B910" s="259" t="s">
        <v>1290</v>
      </c>
      <c r="E910" s="259" t="s">
        <v>928</v>
      </c>
      <c r="G910" s="324">
        <v>190950</v>
      </c>
      <c r="H910" s="325">
        <v>0</v>
      </c>
      <c r="I910" s="324">
        <f t="shared" si="12"/>
        <v>190950</v>
      </c>
      <c r="K910"/>
      <c r="L910"/>
      <c r="M910"/>
      <c r="N910"/>
      <c r="O910"/>
      <c r="P910"/>
      <c r="Q910"/>
      <c r="R910"/>
      <c r="S910"/>
      <c r="T910"/>
      <c r="U910"/>
      <c r="V910"/>
      <c r="W910"/>
      <c r="X910"/>
      <c r="Y910"/>
      <c r="Z910"/>
      <c r="AA910"/>
      <c r="AB910"/>
      <c r="AC910"/>
      <c r="AD910"/>
      <c r="AE910"/>
      <c r="AF910"/>
      <c r="AG910"/>
      <c r="AH910"/>
      <c r="AI910"/>
      <c r="AJ910"/>
      <c r="AK910"/>
      <c r="AL910"/>
      <c r="AM910"/>
      <c r="AN910"/>
      <c r="AO910"/>
      <c r="AP910"/>
      <c r="AQ910"/>
      <c r="AR910"/>
      <c r="AS910"/>
      <c r="AT910"/>
      <c r="AU910"/>
      <c r="AV910"/>
      <c r="AW910"/>
      <c r="AX910"/>
    </row>
    <row r="911" spans="1:50" x14ac:dyDescent="0.25">
      <c r="A911" s="259">
        <v>1037</v>
      </c>
      <c r="B911" s="259" t="s">
        <v>1309</v>
      </c>
      <c r="E911" s="259" t="s">
        <v>928</v>
      </c>
      <c r="G911" s="324">
        <v>200000</v>
      </c>
      <c r="H911" s="325">
        <v>0</v>
      </c>
      <c r="I911" s="324">
        <f t="shared" si="12"/>
        <v>200000</v>
      </c>
      <c r="K911"/>
      <c r="L911"/>
      <c r="M911"/>
      <c r="N911"/>
      <c r="O911"/>
      <c r="P911"/>
      <c r="Q911"/>
      <c r="R911"/>
      <c r="S911"/>
      <c r="T911"/>
      <c r="U911"/>
      <c r="V911"/>
      <c r="W911"/>
      <c r="X911"/>
      <c r="Y911"/>
      <c r="Z911"/>
      <c r="AA911"/>
      <c r="AB911"/>
      <c r="AC911"/>
      <c r="AD911"/>
      <c r="AE911"/>
      <c r="AF911"/>
      <c r="AG911"/>
      <c r="AH911"/>
      <c r="AI911"/>
      <c r="AJ911"/>
      <c r="AK911"/>
      <c r="AL911"/>
      <c r="AM911"/>
      <c r="AN911"/>
      <c r="AO911"/>
      <c r="AP911"/>
      <c r="AQ911"/>
      <c r="AR911"/>
      <c r="AS911"/>
      <c r="AT911"/>
      <c r="AU911"/>
      <c r="AV911"/>
      <c r="AW911"/>
      <c r="AX911"/>
    </row>
    <row r="912" spans="1:50" x14ac:dyDescent="0.25">
      <c r="A912" s="259">
        <v>1038</v>
      </c>
      <c r="B912" s="259" t="s">
        <v>1310</v>
      </c>
      <c r="E912" s="259" t="s">
        <v>928</v>
      </c>
      <c r="G912" s="324">
        <v>201000</v>
      </c>
      <c r="H912" s="325">
        <v>0</v>
      </c>
      <c r="I912" s="324">
        <f t="shared" si="12"/>
        <v>201000</v>
      </c>
      <c r="K912"/>
      <c r="L912"/>
      <c r="M912"/>
      <c r="N912"/>
      <c r="O912"/>
      <c r="P912"/>
      <c r="Q912"/>
      <c r="R912"/>
      <c r="S912"/>
      <c r="T912"/>
      <c r="U912"/>
      <c r="V912"/>
      <c r="W912"/>
      <c r="X912"/>
      <c r="Y912"/>
      <c r="Z912"/>
      <c r="AA912"/>
      <c r="AB912"/>
      <c r="AC912"/>
      <c r="AD912"/>
      <c r="AE912"/>
      <c r="AF912"/>
      <c r="AG912"/>
      <c r="AH912"/>
      <c r="AI912"/>
      <c r="AJ912"/>
      <c r="AK912"/>
      <c r="AL912"/>
      <c r="AM912"/>
      <c r="AN912"/>
      <c r="AO912"/>
      <c r="AP912"/>
      <c r="AQ912"/>
      <c r="AR912"/>
      <c r="AS912"/>
      <c r="AT912"/>
      <c r="AU912"/>
      <c r="AV912"/>
      <c r="AW912"/>
      <c r="AX912"/>
    </row>
    <row r="913" spans="1:50" x14ac:dyDescent="0.25">
      <c r="A913" s="259">
        <v>1039</v>
      </c>
      <c r="B913" s="259" t="s">
        <v>958</v>
      </c>
      <c r="E913" s="259" t="s">
        <v>928</v>
      </c>
      <c r="G913" s="324">
        <v>203200</v>
      </c>
      <c r="H913" s="325">
        <v>0</v>
      </c>
      <c r="I913" s="324">
        <f t="shared" si="12"/>
        <v>203200</v>
      </c>
      <c r="K913"/>
      <c r="L913"/>
      <c r="M913"/>
      <c r="N913"/>
      <c r="O913"/>
      <c r="P913"/>
      <c r="Q913"/>
      <c r="R913"/>
      <c r="S913"/>
      <c r="T913"/>
      <c r="U913"/>
      <c r="V913"/>
      <c r="W913"/>
      <c r="X913"/>
      <c r="Y913"/>
      <c r="Z913"/>
      <c r="AA913"/>
      <c r="AB913"/>
      <c r="AC913"/>
      <c r="AD913"/>
      <c r="AE913"/>
      <c r="AF913"/>
      <c r="AG913"/>
      <c r="AH913"/>
      <c r="AI913"/>
      <c r="AJ913"/>
      <c r="AK913"/>
      <c r="AL913"/>
      <c r="AM913"/>
      <c r="AN913"/>
      <c r="AO913"/>
      <c r="AP913"/>
      <c r="AQ913"/>
      <c r="AR913"/>
      <c r="AS913"/>
      <c r="AT913"/>
      <c r="AU913"/>
      <c r="AV913"/>
      <c r="AW913"/>
      <c r="AX913"/>
    </row>
    <row r="914" spans="1:50" x14ac:dyDescent="0.25">
      <c r="A914" s="259">
        <v>1040</v>
      </c>
      <c r="B914" s="259" t="s">
        <v>1301</v>
      </c>
      <c r="E914" s="259" t="s">
        <v>928</v>
      </c>
      <c r="G914" s="324">
        <v>204037</v>
      </c>
      <c r="H914" s="325">
        <v>0</v>
      </c>
      <c r="I914" s="324">
        <f t="shared" ref="I914:I945" si="13">G914-H914</f>
        <v>204037</v>
      </c>
      <c r="K914"/>
      <c r="L914"/>
      <c r="M914"/>
      <c r="N914"/>
      <c r="O914"/>
      <c r="P914"/>
      <c r="Q914"/>
      <c r="R914"/>
      <c r="S914"/>
      <c r="T914"/>
      <c r="U914"/>
      <c r="V914"/>
      <c r="W914"/>
      <c r="X914"/>
      <c r="Y914"/>
      <c r="Z914"/>
      <c r="AA914"/>
      <c r="AB914"/>
      <c r="AC914"/>
      <c r="AD914"/>
      <c r="AE914"/>
      <c r="AF914"/>
      <c r="AG914"/>
      <c r="AH914"/>
      <c r="AI914"/>
      <c r="AJ914"/>
      <c r="AK914"/>
      <c r="AL914"/>
      <c r="AM914"/>
      <c r="AN914"/>
      <c r="AO914"/>
      <c r="AP914"/>
      <c r="AQ914"/>
      <c r="AR914"/>
      <c r="AS914"/>
      <c r="AT914"/>
      <c r="AU914"/>
      <c r="AV914"/>
      <c r="AW914"/>
      <c r="AX914"/>
    </row>
    <row r="915" spans="1:50" x14ac:dyDescent="0.25">
      <c r="A915" s="259">
        <v>1041</v>
      </c>
      <c r="B915" s="259" t="s">
        <v>1310</v>
      </c>
      <c r="E915" s="259" t="s">
        <v>928</v>
      </c>
      <c r="G915" s="324">
        <v>213005</v>
      </c>
      <c r="H915" s="325">
        <v>0</v>
      </c>
      <c r="I915" s="324">
        <f t="shared" si="13"/>
        <v>213005</v>
      </c>
      <c r="K915"/>
      <c r="L915"/>
      <c r="M915"/>
      <c r="N915"/>
      <c r="O915"/>
      <c r="P915"/>
      <c r="Q915"/>
      <c r="R915"/>
      <c r="S915"/>
      <c r="T915"/>
      <c r="U915"/>
      <c r="V915"/>
      <c r="W915"/>
      <c r="X915"/>
      <c r="Y915"/>
      <c r="Z915"/>
      <c r="AA915"/>
      <c r="AB915"/>
      <c r="AC915"/>
      <c r="AD915"/>
      <c r="AE915"/>
      <c r="AF915"/>
      <c r="AG915"/>
      <c r="AH915"/>
      <c r="AI915"/>
      <c r="AJ915"/>
      <c r="AK915"/>
      <c r="AL915"/>
      <c r="AM915"/>
      <c r="AN915"/>
      <c r="AO915"/>
      <c r="AP915"/>
      <c r="AQ915"/>
      <c r="AR915"/>
      <c r="AS915"/>
      <c r="AT915"/>
      <c r="AU915"/>
      <c r="AV915"/>
      <c r="AW915"/>
      <c r="AX915"/>
    </row>
    <row r="916" spans="1:50" x14ac:dyDescent="0.25">
      <c r="A916" s="259">
        <v>1042</v>
      </c>
      <c r="B916" s="259" t="s">
        <v>1287</v>
      </c>
      <c r="E916" s="259" t="s">
        <v>928</v>
      </c>
      <c r="G916" s="324">
        <v>213189</v>
      </c>
      <c r="H916" s="325">
        <v>0</v>
      </c>
      <c r="I916" s="324">
        <f t="shared" si="13"/>
        <v>213189</v>
      </c>
      <c r="K916"/>
      <c r="L916"/>
      <c r="M916"/>
      <c r="N916"/>
      <c r="O916"/>
      <c r="P916"/>
      <c r="Q916"/>
      <c r="R916"/>
      <c r="S916"/>
      <c r="T916"/>
      <c r="U916"/>
      <c r="V916"/>
      <c r="W916"/>
      <c r="X916"/>
      <c r="Y916"/>
      <c r="Z916"/>
      <c r="AA916"/>
      <c r="AB916"/>
      <c r="AC916"/>
      <c r="AD916"/>
      <c r="AE916"/>
      <c r="AF916"/>
      <c r="AG916"/>
      <c r="AH916"/>
      <c r="AI916"/>
      <c r="AJ916"/>
      <c r="AK916"/>
      <c r="AL916"/>
      <c r="AM916"/>
      <c r="AN916"/>
      <c r="AO916"/>
      <c r="AP916"/>
      <c r="AQ916"/>
      <c r="AR916"/>
      <c r="AS916"/>
      <c r="AT916"/>
      <c r="AU916"/>
      <c r="AV916"/>
      <c r="AW916"/>
      <c r="AX916"/>
    </row>
    <row r="917" spans="1:50" x14ac:dyDescent="0.25">
      <c r="A917" s="259">
        <v>1043</v>
      </c>
      <c r="B917" s="259" t="s">
        <v>1302</v>
      </c>
      <c r="E917" s="259" t="s">
        <v>928</v>
      </c>
      <c r="G917" s="324">
        <v>226940</v>
      </c>
      <c r="H917" s="325">
        <v>0</v>
      </c>
      <c r="I917" s="324">
        <f t="shared" si="13"/>
        <v>226940</v>
      </c>
      <c r="K917"/>
      <c r="L917"/>
      <c r="M917"/>
      <c r="N917"/>
      <c r="O917"/>
      <c r="P917"/>
      <c r="Q917"/>
      <c r="R917"/>
      <c r="S917"/>
      <c r="T917"/>
      <c r="U917"/>
      <c r="V917"/>
      <c r="W917"/>
      <c r="X917"/>
      <c r="Y917"/>
      <c r="Z917"/>
      <c r="AA917"/>
      <c r="AB917"/>
      <c r="AC917"/>
      <c r="AD917"/>
      <c r="AE917"/>
      <c r="AF917"/>
      <c r="AG917"/>
      <c r="AH917"/>
      <c r="AI917"/>
      <c r="AJ917"/>
      <c r="AK917"/>
      <c r="AL917"/>
      <c r="AM917"/>
      <c r="AN917"/>
      <c r="AO917"/>
      <c r="AP917"/>
      <c r="AQ917"/>
      <c r="AR917"/>
      <c r="AS917"/>
      <c r="AT917"/>
      <c r="AU917"/>
      <c r="AV917"/>
      <c r="AW917"/>
      <c r="AX917"/>
    </row>
    <row r="918" spans="1:50" x14ac:dyDescent="0.25">
      <c r="A918" s="259">
        <v>1044</v>
      </c>
      <c r="B918" s="259" t="s">
        <v>1299</v>
      </c>
      <c r="E918" s="259" t="s">
        <v>928</v>
      </c>
      <c r="G918" s="324">
        <v>238572</v>
      </c>
      <c r="H918" s="325">
        <v>0</v>
      </c>
      <c r="I918" s="324">
        <f t="shared" si="13"/>
        <v>238572</v>
      </c>
      <c r="K918"/>
      <c r="L918"/>
      <c r="M918"/>
      <c r="N918"/>
      <c r="O918"/>
      <c r="P918"/>
      <c r="Q918"/>
      <c r="R918"/>
      <c r="S918"/>
      <c r="T918"/>
      <c r="U918"/>
      <c r="V918"/>
      <c r="W918"/>
      <c r="X918"/>
      <c r="Y918"/>
      <c r="Z918"/>
      <c r="AA918"/>
      <c r="AB918"/>
      <c r="AC918"/>
      <c r="AD918"/>
      <c r="AE918"/>
      <c r="AF918"/>
      <c r="AG918"/>
      <c r="AH918"/>
      <c r="AI918"/>
      <c r="AJ918"/>
      <c r="AK918"/>
      <c r="AL918"/>
      <c r="AM918"/>
      <c r="AN918"/>
      <c r="AO918"/>
      <c r="AP918"/>
      <c r="AQ918"/>
      <c r="AR918"/>
      <c r="AS918"/>
      <c r="AT918"/>
      <c r="AU918"/>
      <c r="AV918"/>
      <c r="AW918"/>
      <c r="AX918"/>
    </row>
    <row r="919" spans="1:50" x14ac:dyDescent="0.25">
      <c r="A919" s="259">
        <v>1045</v>
      </c>
      <c r="B919" s="259" t="s">
        <v>1311</v>
      </c>
      <c r="E919" s="259" t="s">
        <v>928</v>
      </c>
      <c r="G919" s="324">
        <v>250000</v>
      </c>
      <c r="H919" s="325">
        <v>0</v>
      </c>
      <c r="I919" s="324">
        <f t="shared" si="13"/>
        <v>250000</v>
      </c>
      <c r="K919"/>
      <c r="L919"/>
      <c r="M919"/>
      <c r="N919"/>
      <c r="O919"/>
      <c r="P919"/>
      <c r="Q919"/>
      <c r="R919"/>
      <c r="S919"/>
      <c r="T919"/>
      <c r="U919"/>
      <c r="V919"/>
      <c r="W919"/>
      <c r="X919"/>
      <c r="Y919"/>
      <c r="Z919"/>
      <c r="AA919"/>
      <c r="AB919"/>
      <c r="AC919"/>
      <c r="AD919"/>
      <c r="AE919"/>
      <c r="AF919"/>
      <c r="AG919"/>
      <c r="AH919"/>
      <c r="AI919"/>
      <c r="AJ919"/>
      <c r="AK919"/>
      <c r="AL919"/>
      <c r="AM919"/>
      <c r="AN919"/>
      <c r="AO919"/>
      <c r="AP919"/>
      <c r="AQ919"/>
      <c r="AR919"/>
      <c r="AS919"/>
      <c r="AT919"/>
      <c r="AU919"/>
      <c r="AV919"/>
      <c r="AW919"/>
      <c r="AX919"/>
    </row>
    <row r="920" spans="1:50" x14ac:dyDescent="0.25">
      <c r="A920" s="259">
        <v>1046</v>
      </c>
      <c r="B920" s="259" t="s">
        <v>1312</v>
      </c>
      <c r="E920" s="259" t="s">
        <v>928</v>
      </c>
      <c r="G920" s="324">
        <v>250000</v>
      </c>
      <c r="H920" s="325">
        <v>0</v>
      </c>
      <c r="I920" s="324">
        <f t="shared" si="13"/>
        <v>250000</v>
      </c>
      <c r="K920"/>
      <c r="L920"/>
      <c r="M920"/>
      <c r="N920"/>
      <c r="O920"/>
      <c r="P920"/>
      <c r="Q920"/>
      <c r="R920"/>
      <c r="S920"/>
      <c r="T920"/>
      <c r="U920"/>
      <c r="V920"/>
      <c r="W920"/>
      <c r="X920"/>
      <c r="Y920"/>
      <c r="Z920"/>
      <c r="AA920"/>
      <c r="AB920"/>
      <c r="AC920"/>
      <c r="AD920"/>
      <c r="AE920"/>
      <c r="AF920"/>
      <c r="AG920"/>
      <c r="AH920"/>
      <c r="AI920"/>
      <c r="AJ920"/>
      <c r="AK920"/>
      <c r="AL920"/>
      <c r="AM920"/>
      <c r="AN920"/>
      <c r="AO920"/>
      <c r="AP920"/>
      <c r="AQ920"/>
      <c r="AR920"/>
      <c r="AS920"/>
      <c r="AT920"/>
      <c r="AU920"/>
      <c r="AV920"/>
      <c r="AW920"/>
      <c r="AX920"/>
    </row>
    <row r="921" spans="1:50" x14ac:dyDescent="0.25">
      <c r="A921" s="259">
        <v>1047</v>
      </c>
      <c r="B921" s="259" t="s">
        <v>1312</v>
      </c>
      <c r="E921" s="259" t="s">
        <v>928</v>
      </c>
      <c r="G921" s="324">
        <v>250000</v>
      </c>
      <c r="H921" s="325">
        <v>0</v>
      </c>
      <c r="I921" s="324">
        <f t="shared" si="13"/>
        <v>250000</v>
      </c>
      <c r="K921"/>
      <c r="L921"/>
      <c r="M921"/>
      <c r="N921"/>
      <c r="O921"/>
      <c r="P921"/>
      <c r="Q921"/>
      <c r="R921"/>
      <c r="S921"/>
      <c r="T921"/>
      <c r="U921"/>
      <c r="V921"/>
      <c r="W921"/>
      <c r="X921"/>
      <c r="Y921"/>
      <c r="Z921"/>
      <c r="AA921"/>
      <c r="AB921"/>
      <c r="AC921"/>
      <c r="AD921"/>
      <c r="AE921"/>
      <c r="AF921"/>
      <c r="AG921"/>
      <c r="AH921"/>
      <c r="AI921"/>
      <c r="AJ921"/>
      <c r="AK921"/>
      <c r="AL921"/>
      <c r="AM921"/>
      <c r="AN921"/>
      <c r="AO921"/>
      <c r="AP921"/>
      <c r="AQ921"/>
      <c r="AR921"/>
      <c r="AS921"/>
      <c r="AT921"/>
      <c r="AU921"/>
      <c r="AV921"/>
      <c r="AW921"/>
      <c r="AX921"/>
    </row>
    <row r="922" spans="1:50" x14ac:dyDescent="0.25">
      <c r="A922" s="259">
        <v>1048</v>
      </c>
      <c r="B922" s="259" t="s">
        <v>1312</v>
      </c>
      <c r="E922" s="259" t="s">
        <v>928</v>
      </c>
      <c r="G922" s="324">
        <v>250000</v>
      </c>
      <c r="H922" s="325">
        <v>0</v>
      </c>
      <c r="I922" s="324">
        <f t="shared" si="13"/>
        <v>250000</v>
      </c>
      <c r="K922"/>
      <c r="L922"/>
      <c r="M922"/>
      <c r="N922"/>
      <c r="O922"/>
      <c r="P922"/>
      <c r="Q922"/>
      <c r="R922"/>
      <c r="S922"/>
      <c r="T922"/>
      <c r="U922"/>
      <c r="V922"/>
      <c r="W922"/>
      <c r="X922"/>
      <c r="Y922"/>
      <c r="Z922"/>
      <c r="AA922"/>
      <c r="AB922"/>
      <c r="AC922"/>
      <c r="AD922"/>
      <c r="AE922"/>
      <c r="AF922"/>
      <c r="AG922"/>
      <c r="AH922"/>
      <c r="AI922"/>
      <c r="AJ922"/>
      <c r="AK922"/>
      <c r="AL922"/>
      <c r="AM922"/>
      <c r="AN922"/>
      <c r="AO922"/>
      <c r="AP922"/>
      <c r="AQ922"/>
      <c r="AR922"/>
      <c r="AS922"/>
      <c r="AT922"/>
      <c r="AU922"/>
      <c r="AV922"/>
      <c r="AW922"/>
      <c r="AX922"/>
    </row>
    <row r="923" spans="1:50" x14ac:dyDescent="0.25">
      <c r="A923" s="259">
        <v>1049</v>
      </c>
      <c r="B923" s="259" t="s">
        <v>1206</v>
      </c>
      <c r="E923" s="259" t="s">
        <v>928</v>
      </c>
      <c r="G923" s="324">
        <v>257400</v>
      </c>
      <c r="H923" s="325">
        <v>0</v>
      </c>
      <c r="I923" s="324">
        <f t="shared" si="13"/>
        <v>257400</v>
      </c>
      <c r="K923"/>
      <c r="L923"/>
      <c r="M923"/>
      <c r="N923"/>
      <c r="O923"/>
      <c r="P923"/>
      <c r="Q923"/>
      <c r="R923"/>
      <c r="S923"/>
      <c r="T923"/>
      <c r="U923"/>
      <c r="V923"/>
      <c r="W923"/>
      <c r="X923"/>
      <c r="Y923"/>
      <c r="Z923"/>
      <c r="AA923"/>
      <c r="AB923"/>
      <c r="AC923"/>
      <c r="AD923"/>
      <c r="AE923"/>
      <c r="AF923"/>
      <c r="AG923"/>
      <c r="AH923"/>
      <c r="AI923"/>
      <c r="AJ923"/>
      <c r="AK923"/>
      <c r="AL923"/>
      <c r="AM923"/>
      <c r="AN923"/>
      <c r="AO923"/>
      <c r="AP923"/>
      <c r="AQ923"/>
      <c r="AR923"/>
      <c r="AS923"/>
      <c r="AT923"/>
      <c r="AU923"/>
      <c r="AV923"/>
      <c r="AW923"/>
      <c r="AX923"/>
    </row>
    <row r="924" spans="1:50" x14ac:dyDescent="0.25">
      <c r="A924" s="259">
        <v>1050</v>
      </c>
      <c r="B924" s="259" t="s">
        <v>1137</v>
      </c>
      <c r="E924" s="259" t="s">
        <v>928</v>
      </c>
      <c r="G924" s="324">
        <v>260000</v>
      </c>
      <c r="H924" s="325">
        <v>0</v>
      </c>
      <c r="I924" s="324">
        <f t="shared" si="13"/>
        <v>260000</v>
      </c>
      <c r="K924"/>
      <c r="L924"/>
      <c r="M924"/>
      <c r="N924"/>
      <c r="O924"/>
      <c r="P924"/>
      <c r="Q924"/>
      <c r="R924"/>
      <c r="S924"/>
      <c r="T924"/>
      <c r="U924"/>
      <c r="V924"/>
      <c r="W924"/>
      <c r="X924"/>
      <c r="Y924"/>
      <c r="Z924"/>
      <c r="AA924"/>
      <c r="AB924"/>
      <c r="AC924"/>
      <c r="AD924"/>
      <c r="AE924"/>
      <c r="AF924"/>
      <c r="AG924"/>
      <c r="AH924"/>
      <c r="AI924"/>
      <c r="AJ924"/>
      <c r="AK924"/>
      <c r="AL924"/>
      <c r="AM924"/>
      <c r="AN924"/>
      <c r="AO924"/>
      <c r="AP924"/>
      <c r="AQ924"/>
      <c r="AR924"/>
      <c r="AS924"/>
      <c r="AT924"/>
      <c r="AU924"/>
      <c r="AV924"/>
      <c r="AW924"/>
      <c r="AX924"/>
    </row>
    <row r="925" spans="1:50" x14ac:dyDescent="0.25">
      <c r="A925" s="259">
        <v>1051</v>
      </c>
      <c r="B925" s="259" t="s">
        <v>1300</v>
      </c>
      <c r="E925" s="259" t="s">
        <v>928</v>
      </c>
      <c r="G925" s="324">
        <v>260000</v>
      </c>
      <c r="H925" s="325">
        <v>0</v>
      </c>
      <c r="I925" s="324">
        <f t="shared" si="13"/>
        <v>260000</v>
      </c>
      <c r="K925"/>
      <c r="L925"/>
      <c r="M925"/>
      <c r="N925"/>
      <c r="O925"/>
      <c r="P925"/>
      <c r="Q925"/>
      <c r="R925"/>
      <c r="S925"/>
      <c r="T925"/>
      <c r="U925"/>
      <c r="V925"/>
      <c r="W925"/>
      <c r="X925"/>
      <c r="Y925"/>
      <c r="Z925"/>
      <c r="AA925"/>
      <c r="AB925"/>
      <c r="AC925"/>
      <c r="AD925"/>
      <c r="AE925"/>
      <c r="AF925"/>
      <c r="AG925"/>
      <c r="AH925"/>
      <c r="AI925"/>
      <c r="AJ925"/>
      <c r="AK925"/>
      <c r="AL925"/>
      <c r="AM925"/>
      <c r="AN925"/>
      <c r="AO925"/>
      <c r="AP925"/>
      <c r="AQ925"/>
      <c r="AR925"/>
      <c r="AS925"/>
      <c r="AT925"/>
      <c r="AU925"/>
      <c r="AV925"/>
      <c r="AW925"/>
      <c r="AX925"/>
    </row>
    <row r="926" spans="1:50" x14ac:dyDescent="0.25">
      <c r="A926" s="259">
        <v>1052</v>
      </c>
      <c r="B926" s="259" t="s">
        <v>1313</v>
      </c>
      <c r="E926" s="259" t="s">
        <v>928</v>
      </c>
      <c r="G926" s="324">
        <v>264000</v>
      </c>
      <c r="H926" s="325">
        <v>0</v>
      </c>
      <c r="I926" s="324">
        <f t="shared" si="13"/>
        <v>264000</v>
      </c>
      <c r="K926"/>
      <c r="L926"/>
      <c r="M926"/>
      <c r="N926"/>
      <c r="O926"/>
      <c r="P926"/>
      <c r="Q926"/>
      <c r="R926"/>
      <c r="S926"/>
      <c r="T926"/>
      <c r="U926"/>
      <c r="V926"/>
      <c r="W926"/>
      <c r="X926"/>
      <c r="Y926"/>
      <c r="Z926"/>
      <c r="AA926"/>
      <c r="AB926"/>
      <c r="AC926"/>
      <c r="AD926"/>
      <c r="AE926"/>
      <c r="AF926"/>
      <c r="AG926"/>
      <c r="AH926"/>
      <c r="AI926"/>
      <c r="AJ926"/>
      <c r="AK926"/>
      <c r="AL926"/>
      <c r="AM926"/>
      <c r="AN926"/>
      <c r="AO926"/>
      <c r="AP926"/>
      <c r="AQ926"/>
      <c r="AR926"/>
      <c r="AS926"/>
      <c r="AT926"/>
      <c r="AU926"/>
      <c r="AV926"/>
      <c r="AW926"/>
      <c r="AX926"/>
    </row>
    <row r="927" spans="1:50" x14ac:dyDescent="0.25">
      <c r="A927" s="259">
        <v>1053</v>
      </c>
      <c r="B927" s="259" t="s">
        <v>1301</v>
      </c>
      <c r="E927" s="259" t="s">
        <v>928</v>
      </c>
      <c r="G927" s="324">
        <v>264531</v>
      </c>
      <c r="H927" s="325">
        <v>0</v>
      </c>
      <c r="I927" s="324">
        <f t="shared" si="13"/>
        <v>264531</v>
      </c>
      <c r="K927"/>
      <c r="L927"/>
      <c r="M927"/>
      <c r="N927"/>
      <c r="O927"/>
      <c r="P927"/>
      <c r="Q927"/>
      <c r="R927"/>
      <c r="S927"/>
      <c r="T927"/>
      <c r="U927"/>
      <c r="V927"/>
      <c r="W927"/>
      <c r="X927"/>
      <c r="Y927"/>
      <c r="Z927"/>
      <c r="AA927"/>
      <c r="AB927"/>
      <c r="AC927"/>
      <c r="AD927"/>
      <c r="AE927"/>
      <c r="AF927"/>
      <c r="AG927"/>
      <c r="AH927"/>
      <c r="AI927"/>
      <c r="AJ927"/>
      <c r="AK927"/>
      <c r="AL927"/>
      <c r="AM927"/>
      <c r="AN927"/>
      <c r="AO927"/>
      <c r="AP927"/>
      <c r="AQ927"/>
      <c r="AR927"/>
      <c r="AS927"/>
      <c r="AT927"/>
      <c r="AU927"/>
      <c r="AV927"/>
      <c r="AW927"/>
      <c r="AX927"/>
    </row>
    <row r="928" spans="1:50" x14ac:dyDescent="0.25">
      <c r="A928" s="259">
        <v>1054</v>
      </c>
      <c r="B928" s="259" t="s">
        <v>1284</v>
      </c>
      <c r="E928" s="259" t="s">
        <v>928</v>
      </c>
      <c r="G928" s="324">
        <v>265000</v>
      </c>
      <c r="H928" s="325">
        <v>0</v>
      </c>
      <c r="I928" s="324">
        <f t="shared" si="13"/>
        <v>265000</v>
      </c>
      <c r="K928"/>
      <c r="L928"/>
      <c r="M928"/>
      <c r="N928"/>
      <c r="O928"/>
      <c r="P928"/>
      <c r="Q928"/>
      <c r="R928"/>
      <c r="S928"/>
      <c r="T928"/>
      <c r="U928"/>
      <c r="V928"/>
      <c r="W928"/>
      <c r="X928"/>
      <c r="Y928"/>
      <c r="Z928"/>
      <c r="AA928"/>
      <c r="AB928"/>
      <c r="AC928"/>
      <c r="AD928"/>
      <c r="AE928"/>
      <c r="AF928"/>
      <c r="AG928"/>
      <c r="AH928"/>
      <c r="AI928"/>
      <c r="AJ928"/>
      <c r="AK928"/>
      <c r="AL928"/>
      <c r="AM928"/>
      <c r="AN928"/>
      <c r="AO928"/>
      <c r="AP928"/>
      <c r="AQ928"/>
      <c r="AR928"/>
      <c r="AS928"/>
      <c r="AT928"/>
      <c r="AU928"/>
      <c r="AV928"/>
      <c r="AW928"/>
      <c r="AX928"/>
    </row>
    <row r="929" spans="1:50" x14ac:dyDescent="0.25">
      <c r="A929" s="259">
        <v>1055</v>
      </c>
      <c r="B929" s="259" t="s">
        <v>1314</v>
      </c>
      <c r="E929" s="259" t="s">
        <v>928</v>
      </c>
      <c r="G929" s="324">
        <v>290000</v>
      </c>
      <c r="H929" s="325">
        <v>0</v>
      </c>
      <c r="I929" s="324">
        <f t="shared" si="13"/>
        <v>290000</v>
      </c>
      <c r="K929"/>
      <c r="L929"/>
      <c r="M929"/>
      <c r="N929"/>
      <c r="O929"/>
      <c r="P929"/>
      <c r="Q929"/>
      <c r="R929"/>
      <c r="S929"/>
      <c r="T929"/>
      <c r="U929"/>
      <c r="V929"/>
      <c r="W929"/>
      <c r="X929"/>
      <c r="Y929"/>
      <c r="Z929"/>
      <c r="AA929"/>
      <c r="AB929"/>
      <c r="AC929"/>
      <c r="AD929"/>
      <c r="AE929"/>
      <c r="AF929"/>
      <c r="AG929"/>
      <c r="AH929"/>
      <c r="AI929"/>
      <c r="AJ929"/>
      <c r="AK929"/>
      <c r="AL929"/>
      <c r="AM929"/>
      <c r="AN929"/>
      <c r="AO929"/>
      <c r="AP929"/>
      <c r="AQ929"/>
      <c r="AR929"/>
      <c r="AS929"/>
      <c r="AT929"/>
      <c r="AU929"/>
      <c r="AV929"/>
      <c r="AW929"/>
      <c r="AX929"/>
    </row>
    <row r="930" spans="1:50" x14ac:dyDescent="0.25">
      <c r="A930" s="259">
        <v>1056</v>
      </c>
      <c r="B930" s="259" t="s">
        <v>1315</v>
      </c>
      <c r="E930" s="259" t="s">
        <v>928</v>
      </c>
      <c r="G930" s="324">
        <v>300000</v>
      </c>
      <c r="H930" s="325">
        <v>0</v>
      </c>
      <c r="I930" s="324">
        <f t="shared" si="13"/>
        <v>300000</v>
      </c>
      <c r="K930"/>
      <c r="L930"/>
      <c r="M930"/>
      <c r="N930"/>
      <c r="O930"/>
      <c r="P930"/>
      <c r="Q930"/>
      <c r="R930"/>
      <c r="S930"/>
      <c r="T930"/>
      <c r="U930"/>
      <c r="V930"/>
      <c r="W930"/>
      <c r="X930"/>
      <c r="Y930"/>
      <c r="Z930"/>
      <c r="AA930"/>
      <c r="AB930"/>
      <c r="AC930"/>
      <c r="AD930"/>
      <c r="AE930"/>
      <c r="AF930"/>
      <c r="AG930"/>
      <c r="AH930"/>
      <c r="AI930"/>
      <c r="AJ930"/>
      <c r="AK930"/>
      <c r="AL930"/>
      <c r="AM930"/>
      <c r="AN930"/>
      <c r="AO930"/>
      <c r="AP930"/>
      <c r="AQ930"/>
      <c r="AR930"/>
      <c r="AS930"/>
      <c r="AT930"/>
      <c r="AU930"/>
      <c r="AV930"/>
      <c r="AW930"/>
      <c r="AX930"/>
    </row>
    <row r="931" spans="1:50" x14ac:dyDescent="0.25">
      <c r="A931" s="259">
        <v>1057</v>
      </c>
      <c r="B931" s="259" t="s">
        <v>1137</v>
      </c>
      <c r="E931" s="259" t="s">
        <v>928</v>
      </c>
      <c r="G931" s="324">
        <v>300000</v>
      </c>
      <c r="H931" s="325">
        <v>0</v>
      </c>
      <c r="I931" s="324">
        <f t="shared" si="13"/>
        <v>300000</v>
      </c>
      <c r="K931"/>
      <c r="L931"/>
      <c r="M931"/>
      <c r="N931"/>
      <c r="O931"/>
      <c r="P931"/>
      <c r="Q931"/>
      <c r="R931"/>
      <c r="S931"/>
      <c r="T931"/>
      <c r="U931"/>
      <c r="V931"/>
      <c r="W931"/>
      <c r="X931"/>
      <c r="Y931"/>
      <c r="Z931"/>
      <c r="AA931"/>
      <c r="AB931"/>
      <c r="AC931"/>
      <c r="AD931"/>
      <c r="AE931"/>
      <c r="AF931"/>
      <c r="AG931"/>
      <c r="AH931"/>
      <c r="AI931"/>
      <c r="AJ931"/>
      <c r="AK931"/>
      <c r="AL931"/>
      <c r="AM931"/>
      <c r="AN931"/>
      <c r="AO931"/>
      <c r="AP931"/>
      <c r="AQ931"/>
      <c r="AR931"/>
      <c r="AS931"/>
      <c r="AT931"/>
      <c r="AU931"/>
      <c r="AV931"/>
      <c r="AW931"/>
      <c r="AX931"/>
    </row>
    <row r="932" spans="1:50" x14ac:dyDescent="0.25">
      <c r="A932" s="259">
        <v>1058</v>
      </c>
      <c r="B932" s="259" t="s">
        <v>1310</v>
      </c>
      <c r="E932" s="259" t="s">
        <v>928</v>
      </c>
      <c r="G932" s="324">
        <v>302900</v>
      </c>
      <c r="H932" s="325">
        <v>0</v>
      </c>
      <c r="I932" s="324">
        <f t="shared" si="13"/>
        <v>302900</v>
      </c>
      <c r="K932"/>
      <c r="L932"/>
      <c r="M932"/>
      <c r="N932"/>
      <c r="O932"/>
      <c r="P932"/>
      <c r="Q932"/>
      <c r="R932"/>
      <c r="S932"/>
      <c r="T932"/>
      <c r="U932"/>
      <c r="V932"/>
      <c r="W932"/>
      <c r="X932"/>
      <c r="Y932"/>
      <c r="Z932"/>
      <c r="AA932"/>
      <c r="AB932"/>
      <c r="AC932"/>
      <c r="AD932"/>
      <c r="AE932"/>
      <c r="AF932"/>
      <c r="AG932"/>
      <c r="AH932"/>
      <c r="AI932"/>
      <c r="AJ932"/>
      <c r="AK932"/>
      <c r="AL932"/>
      <c r="AM932"/>
      <c r="AN932"/>
      <c r="AO932"/>
      <c r="AP932"/>
      <c r="AQ932"/>
      <c r="AR932"/>
      <c r="AS932"/>
      <c r="AT932"/>
      <c r="AU932"/>
      <c r="AV932"/>
      <c r="AW932"/>
      <c r="AX932"/>
    </row>
    <row r="933" spans="1:50" x14ac:dyDescent="0.25">
      <c r="A933" s="259">
        <v>1059</v>
      </c>
      <c r="B933" s="259" t="s">
        <v>1293</v>
      </c>
      <c r="E933" s="259" t="s">
        <v>928</v>
      </c>
      <c r="G933" s="324">
        <v>302954</v>
      </c>
      <c r="H933" s="325">
        <v>0</v>
      </c>
      <c r="I933" s="324">
        <f t="shared" si="13"/>
        <v>302954</v>
      </c>
      <c r="K933"/>
      <c r="L933"/>
      <c r="M933"/>
      <c r="N933"/>
      <c r="O933"/>
      <c r="P933"/>
      <c r="Q933"/>
      <c r="R933"/>
      <c r="S933"/>
      <c r="T933"/>
      <c r="U933"/>
      <c r="V933"/>
      <c r="W933"/>
      <c r="X933"/>
      <c r="Y933"/>
      <c r="Z933"/>
      <c r="AA933"/>
      <c r="AB933"/>
      <c r="AC933"/>
      <c r="AD933"/>
      <c r="AE933"/>
      <c r="AF933"/>
      <c r="AG933"/>
      <c r="AH933"/>
      <c r="AI933"/>
      <c r="AJ933"/>
      <c r="AK933"/>
      <c r="AL933"/>
      <c r="AM933"/>
      <c r="AN933"/>
      <c r="AO933"/>
      <c r="AP933"/>
      <c r="AQ933"/>
      <c r="AR933"/>
      <c r="AS933"/>
      <c r="AT933"/>
      <c r="AU933"/>
      <c r="AV933"/>
      <c r="AW933"/>
      <c r="AX933"/>
    </row>
    <row r="934" spans="1:50" x14ac:dyDescent="0.25">
      <c r="A934" s="259">
        <v>1060</v>
      </c>
      <c r="B934" s="259" t="s">
        <v>1316</v>
      </c>
      <c r="E934" s="259" t="s">
        <v>928</v>
      </c>
      <c r="G934" s="324">
        <v>315000</v>
      </c>
      <c r="H934" s="325">
        <v>0</v>
      </c>
      <c r="I934" s="324">
        <f t="shared" si="13"/>
        <v>315000</v>
      </c>
      <c r="K934"/>
      <c r="L934"/>
      <c r="M934"/>
      <c r="N934"/>
      <c r="O934"/>
      <c r="P934"/>
      <c r="Q934"/>
      <c r="R934"/>
      <c r="S934"/>
      <c r="T934"/>
      <c r="U934"/>
      <c r="V934"/>
      <c r="W934"/>
      <c r="X934"/>
      <c r="Y934"/>
      <c r="Z934"/>
      <c r="AA934"/>
      <c r="AB934"/>
      <c r="AC934"/>
      <c r="AD934"/>
      <c r="AE934"/>
      <c r="AF934"/>
      <c r="AG934"/>
      <c r="AH934"/>
      <c r="AI934"/>
      <c r="AJ934"/>
      <c r="AK934"/>
      <c r="AL934"/>
      <c r="AM934"/>
      <c r="AN934"/>
      <c r="AO934"/>
      <c r="AP934"/>
      <c r="AQ934"/>
      <c r="AR934"/>
      <c r="AS934"/>
      <c r="AT934"/>
      <c r="AU934"/>
      <c r="AV934"/>
      <c r="AW934"/>
      <c r="AX934"/>
    </row>
    <row r="935" spans="1:50" x14ac:dyDescent="0.25">
      <c r="A935" s="259">
        <v>1061</v>
      </c>
      <c r="B935" s="259" t="s">
        <v>1293</v>
      </c>
      <c r="E935" s="259" t="s">
        <v>928</v>
      </c>
      <c r="G935" s="324">
        <v>317903</v>
      </c>
      <c r="H935" s="325">
        <v>0</v>
      </c>
      <c r="I935" s="324">
        <f t="shared" si="13"/>
        <v>317903</v>
      </c>
      <c r="K935"/>
      <c r="L935"/>
      <c r="M935"/>
      <c r="N935"/>
      <c r="O935"/>
      <c r="P935"/>
      <c r="Q935"/>
      <c r="R935"/>
      <c r="S935"/>
      <c r="T935"/>
      <c r="U935"/>
      <c r="V935"/>
      <c r="W935"/>
      <c r="X935"/>
      <c r="Y935"/>
      <c r="Z935"/>
      <c r="AA935"/>
      <c r="AB935"/>
      <c r="AC935"/>
      <c r="AD935"/>
      <c r="AE935"/>
      <c r="AF935"/>
      <c r="AG935"/>
      <c r="AH935"/>
      <c r="AI935"/>
      <c r="AJ935"/>
      <c r="AK935"/>
      <c r="AL935"/>
      <c r="AM935"/>
      <c r="AN935"/>
      <c r="AO935"/>
      <c r="AP935"/>
      <c r="AQ935"/>
      <c r="AR935"/>
      <c r="AS935"/>
      <c r="AT935"/>
      <c r="AU935"/>
      <c r="AV935"/>
      <c r="AW935"/>
      <c r="AX935"/>
    </row>
    <row r="936" spans="1:50" x14ac:dyDescent="0.25">
      <c r="A936" s="259">
        <v>1062</v>
      </c>
      <c r="B936" s="259" t="s">
        <v>1293</v>
      </c>
      <c r="E936" s="259" t="s">
        <v>928</v>
      </c>
      <c r="G936" s="324">
        <v>318322</v>
      </c>
      <c r="H936" s="325">
        <v>0</v>
      </c>
      <c r="I936" s="324">
        <f t="shared" si="13"/>
        <v>318322</v>
      </c>
      <c r="K936"/>
      <c r="L936"/>
      <c r="M936"/>
      <c r="N936"/>
      <c r="O936"/>
      <c r="P936"/>
      <c r="Q936"/>
      <c r="R936"/>
      <c r="S936"/>
      <c r="T936"/>
      <c r="U936"/>
      <c r="V936"/>
      <c r="W936"/>
      <c r="X936"/>
      <c r="Y936"/>
      <c r="Z936"/>
      <c r="AA936"/>
      <c r="AB936"/>
      <c r="AC936"/>
      <c r="AD936"/>
      <c r="AE936"/>
      <c r="AF936"/>
      <c r="AG936"/>
      <c r="AH936"/>
      <c r="AI936"/>
      <c r="AJ936"/>
      <c r="AK936"/>
      <c r="AL936"/>
      <c r="AM936"/>
      <c r="AN936"/>
      <c r="AO936"/>
      <c r="AP936"/>
      <c r="AQ936"/>
      <c r="AR936"/>
      <c r="AS936"/>
      <c r="AT936"/>
      <c r="AU936"/>
      <c r="AV936"/>
      <c r="AW936"/>
      <c r="AX936"/>
    </row>
    <row r="937" spans="1:50" x14ac:dyDescent="0.25">
      <c r="A937" s="259">
        <v>1063</v>
      </c>
      <c r="B937" s="259" t="s">
        <v>1317</v>
      </c>
      <c r="E937" s="259" t="s">
        <v>928</v>
      </c>
      <c r="G937" s="324">
        <v>331600</v>
      </c>
      <c r="H937" s="325">
        <v>0</v>
      </c>
      <c r="I937" s="324">
        <f t="shared" si="13"/>
        <v>331600</v>
      </c>
      <c r="K937"/>
      <c r="L937"/>
      <c r="M937"/>
      <c r="N937"/>
      <c r="O937"/>
      <c r="P937"/>
      <c r="Q937"/>
      <c r="R937"/>
      <c r="S937"/>
      <c r="T937"/>
      <c r="U937"/>
      <c r="V937"/>
      <c r="W937"/>
      <c r="X937"/>
      <c r="Y937"/>
      <c r="Z937"/>
      <c r="AA937"/>
      <c r="AB937"/>
      <c r="AC937"/>
      <c r="AD937"/>
      <c r="AE937"/>
      <c r="AF937"/>
      <c r="AG937"/>
      <c r="AH937"/>
      <c r="AI937"/>
      <c r="AJ937"/>
      <c r="AK937"/>
      <c r="AL937"/>
      <c r="AM937"/>
      <c r="AN937"/>
      <c r="AO937"/>
      <c r="AP937"/>
      <c r="AQ937"/>
      <c r="AR937"/>
      <c r="AS937"/>
      <c r="AT937"/>
      <c r="AU937"/>
      <c r="AV937"/>
      <c r="AW937"/>
      <c r="AX937"/>
    </row>
    <row r="938" spans="1:50" x14ac:dyDescent="0.25">
      <c r="A938" s="259">
        <v>1064</v>
      </c>
      <c r="B938" s="259" t="s">
        <v>1285</v>
      </c>
      <c r="E938" s="259" t="s">
        <v>928</v>
      </c>
      <c r="G938" s="324">
        <v>332000</v>
      </c>
      <c r="H938" s="325">
        <v>0</v>
      </c>
      <c r="I938" s="324">
        <f t="shared" si="13"/>
        <v>332000</v>
      </c>
      <c r="K938"/>
      <c r="L938"/>
      <c r="M938"/>
      <c r="N938"/>
      <c r="O938"/>
      <c r="P938"/>
      <c r="Q938"/>
      <c r="R938"/>
      <c r="S938"/>
      <c r="T938"/>
      <c r="U938"/>
      <c r="V938"/>
      <c r="W938"/>
      <c r="X938"/>
      <c r="Y938"/>
      <c r="Z938"/>
      <c r="AA938"/>
      <c r="AB938"/>
      <c r="AC938"/>
      <c r="AD938"/>
      <c r="AE938"/>
      <c r="AF938"/>
      <c r="AG938"/>
      <c r="AH938"/>
      <c r="AI938"/>
      <c r="AJ938"/>
      <c r="AK938"/>
      <c r="AL938"/>
      <c r="AM938"/>
      <c r="AN938"/>
      <c r="AO938"/>
      <c r="AP938"/>
      <c r="AQ938"/>
      <c r="AR938"/>
      <c r="AS938"/>
      <c r="AT938"/>
      <c r="AU938"/>
      <c r="AV938"/>
      <c r="AW938"/>
      <c r="AX938"/>
    </row>
    <row r="939" spans="1:50" x14ac:dyDescent="0.25">
      <c r="A939" s="259">
        <v>1065</v>
      </c>
      <c r="B939" s="259" t="s">
        <v>1300</v>
      </c>
      <c r="E939" s="259" t="s">
        <v>928</v>
      </c>
      <c r="G939" s="324">
        <v>340000</v>
      </c>
      <c r="H939" s="325">
        <v>0</v>
      </c>
      <c r="I939" s="324">
        <f t="shared" si="13"/>
        <v>340000</v>
      </c>
      <c r="K939"/>
      <c r="L939"/>
      <c r="M939"/>
      <c r="N939"/>
      <c r="O939"/>
      <c r="P939"/>
      <c r="Q939"/>
      <c r="R939"/>
      <c r="S939"/>
      <c r="T939"/>
      <c r="U939"/>
      <c r="V939"/>
      <c r="W939"/>
      <c r="X939"/>
      <c r="Y939"/>
      <c r="Z939"/>
      <c r="AA939"/>
      <c r="AB939"/>
      <c r="AC939"/>
      <c r="AD939"/>
      <c r="AE939"/>
      <c r="AF939"/>
      <c r="AG939"/>
      <c r="AH939"/>
      <c r="AI939"/>
      <c r="AJ939"/>
      <c r="AK939"/>
      <c r="AL939"/>
      <c r="AM939"/>
      <c r="AN939"/>
      <c r="AO939"/>
      <c r="AP939"/>
      <c r="AQ939"/>
      <c r="AR939"/>
      <c r="AS939"/>
      <c r="AT939"/>
      <c r="AU939"/>
      <c r="AV939"/>
      <c r="AW939"/>
      <c r="AX939"/>
    </row>
    <row r="940" spans="1:50" x14ac:dyDescent="0.25">
      <c r="A940" s="259">
        <v>1066</v>
      </c>
      <c r="B940" s="259" t="s">
        <v>1299</v>
      </c>
      <c r="E940" s="259" t="s">
        <v>928</v>
      </c>
      <c r="G940" s="324">
        <v>348156</v>
      </c>
      <c r="H940" s="325">
        <v>0</v>
      </c>
      <c r="I940" s="324">
        <f t="shared" si="13"/>
        <v>348156</v>
      </c>
      <c r="K940"/>
      <c r="L940"/>
      <c r="M940"/>
      <c r="N940"/>
      <c r="O940"/>
      <c r="P940"/>
      <c r="Q940"/>
      <c r="R940"/>
      <c r="S940"/>
      <c r="T940"/>
      <c r="U940"/>
      <c r="V940"/>
      <c r="W940"/>
      <c r="X940"/>
      <c r="Y940"/>
      <c r="Z940"/>
      <c r="AA940"/>
      <c r="AB940"/>
      <c r="AC940"/>
      <c r="AD940"/>
      <c r="AE940"/>
      <c r="AF940"/>
      <c r="AG940"/>
      <c r="AH940"/>
      <c r="AI940"/>
      <c r="AJ940"/>
      <c r="AK940"/>
      <c r="AL940"/>
      <c r="AM940"/>
      <c r="AN940"/>
      <c r="AO940"/>
      <c r="AP940"/>
      <c r="AQ940"/>
      <c r="AR940"/>
      <c r="AS940"/>
      <c r="AT940"/>
      <c r="AU940"/>
      <c r="AV940"/>
      <c r="AW940"/>
      <c r="AX940"/>
    </row>
    <row r="941" spans="1:50" x14ac:dyDescent="0.25">
      <c r="A941" s="259">
        <v>1067</v>
      </c>
      <c r="B941" s="259" t="s">
        <v>1318</v>
      </c>
      <c r="E941" s="259" t="s">
        <v>928</v>
      </c>
      <c r="G941" s="324">
        <v>378500</v>
      </c>
      <c r="H941" s="325">
        <v>0</v>
      </c>
      <c r="I941" s="324">
        <f t="shared" si="13"/>
        <v>378500</v>
      </c>
      <c r="K941"/>
      <c r="L941"/>
      <c r="M941"/>
      <c r="N941"/>
      <c r="O941"/>
      <c r="P941"/>
      <c r="Q941"/>
      <c r="R941"/>
      <c r="S941"/>
      <c r="T941"/>
      <c r="U941"/>
      <c r="V941"/>
      <c r="W941"/>
      <c r="X941"/>
      <c r="Y941"/>
      <c r="Z941"/>
      <c r="AA941"/>
      <c r="AB941"/>
      <c r="AC941"/>
      <c r="AD941"/>
      <c r="AE941"/>
      <c r="AF941"/>
      <c r="AG941"/>
      <c r="AH941"/>
      <c r="AI941"/>
      <c r="AJ941"/>
      <c r="AK941"/>
      <c r="AL941"/>
      <c r="AM941"/>
      <c r="AN941"/>
      <c r="AO941"/>
      <c r="AP941"/>
      <c r="AQ941"/>
      <c r="AR941"/>
      <c r="AS941"/>
      <c r="AT941"/>
      <c r="AU941"/>
      <c r="AV941"/>
      <c r="AW941"/>
      <c r="AX941"/>
    </row>
    <row r="942" spans="1:50" x14ac:dyDescent="0.25">
      <c r="A942" s="259">
        <v>1068</v>
      </c>
      <c r="B942" s="259" t="s">
        <v>1319</v>
      </c>
      <c r="E942" s="259" t="s">
        <v>928</v>
      </c>
      <c r="G942" s="324">
        <v>385180</v>
      </c>
      <c r="H942" s="325">
        <v>0</v>
      </c>
      <c r="I942" s="324">
        <f t="shared" si="13"/>
        <v>385180</v>
      </c>
      <c r="K942"/>
      <c r="L942"/>
      <c r="M942"/>
      <c r="N942"/>
      <c r="O942"/>
      <c r="P942"/>
      <c r="Q942"/>
      <c r="R942"/>
      <c r="S942"/>
      <c r="T942"/>
      <c r="U942"/>
      <c r="V942"/>
      <c r="W942"/>
      <c r="X942"/>
      <c r="Y942"/>
      <c r="Z942"/>
      <c r="AA942"/>
      <c r="AB942"/>
      <c r="AC942"/>
      <c r="AD942"/>
      <c r="AE942"/>
      <c r="AF942"/>
      <c r="AG942"/>
      <c r="AH942"/>
      <c r="AI942"/>
      <c r="AJ942"/>
      <c r="AK942"/>
      <c r="AL942"/>
      <c r="AM942"/>
      <c r="AN942"/>
      <c r="AO942"/>
      <c r="AP942"/>
      <c r="AQ942"/>
      <c r="AR942"/>
      <c r="AS942"/>
      <c r="AT942"/>
      <c r="AU942"/>
      <c r="AV942"/>
      <c r="AW942"/>
      <c r="AX942"/>
    </row>
    <row r="943" spans="1:50" x14ac:dyDescent="0.25">
      <c r="A943" s="259">
        <v>1069</v>
      </c>
      <c r="B943" s="259" t="s">
        <v>1320</v>
      </c>
      <c r="E943" s="259" t="s">
        <v>928</v>
      </c>
      <c r="G943" s="324">
        <v>394000</v>
      </c>
      <c r="H943" s="325">
        <v>0</v>
      </c>
      <c r="I943" s="324">
        <f t="shared" si="13"/>
        <v>394000</v>
      </c>
      <c r="K943"/>
      <c r="L943"/>
      <c r="M943"/>
      <c r="N943"/>
      <c r="O943"/>
      <c r="P943"/>
      <c r="Q943"/>
      <c r="R943"/>
      <c r="S943"/>
      <c r="T943"/>
      <c r="U943"/>
      <c r="V943"/>
      <c r="W943"/>
      <c r="X943"/>
      <c r="Y943"/>
      <c r="Z943"/>
      <c r="AA943"/>
      <c r="AB943"/>
      <c r="AC943"/>
      <c r="AD943"/>
      <c r="AE943"/>
      <c r="AF943"/>
      <c r="AG943"/>
      <c r="AH943"/>
      <c r="AI943"/>
      <c r="AJ943"/>
      <c r="AK943"/>
      <c r="AL943"/>
      <c r="AM943"/>
      <c r="AN943"/>
      <c r="AO943"/>
      <c r="AP943"/>
      <c r="AQ943"/>
      <c r="AR943"/>
      <c r="AS943"/>
      <c r="AT943"/>
      <c r="AU943"/>
      <c r="AV943"/>
      <c r="AW943"/>
      <c r="AX943"/>
    </row>
    <row r="944" spans="1:50" x14ac:dyDescent="0.25">
      <c r="A944" s="259">
        <v>1070</v>
      </c>
      <c r="B944" s="259" t="s">
        <v>1321</v>
      </c>
      <c r="E944" s="259" t="s">
        <v>928</v>
      </c>
      <c r="G944" s="324">
        <v>399000</v>
      </c>
      <c r="H944" s="325">
        <v>0</v>
      </c>
      <c r="I944" s="324">
        <f t="shared" si="13"/>
        <v>399000</v>
      </c>
      <c r="K944"/>
      <c r="L944"/>
      <c r="M944"/>
      <c r="N944"/>
      <c r="O944"/>
      <c r="P944"/>
      <c r="Q944"/>
      <c r="R944"/>
      <c r="S944"/>
      <c r="T944"/>
      <c r="U944"/>
      <c r="V944"/>
      <c r="W944"/>
      <c r="X944"/>
      <c r="Y944"/>
      <c r="Z944"/>
      <c r="AA944"/>
      <c r="AB944"/>
      <c r="AC944"/>
      <c r="AD944"/>
      <c r="AE944"/>
      <c r="AF944"/>
      <c r="AG944"/>
      <c r="AH944"/>
      <c r="AI944"/>
      <c r="AJ944"/>
      <c r="AK944"/>
      <c r="AL944"/>
      <c r="AM944"/>
      <c r="AN944"/>
      <c r="AO944"/>
      <c r="AP944"/>
      <c r="AQ944"/>
      <c r="AR944"/>
      <c r="AS944"/>
      <c r="AT944"/>
      <c r="AU944"/>
      <c r="AV944"/>
      <c r="AW944"/>
      <c r="AX944"/>
    </row>
    <row r="945" spans="1:50" x14ac:dyDescent="0.25">
      <c r="A945" s="259">
        <v>1071</v>
      </c>
      <c r="B945" s="259" t="s">
        <v>1123</v>
      </c>
      <c r="E945" s="259" t="s">
        <v>928</v>
      </c>
      <c r="G945" s="324">
        <v>400000</v>
      </c>
      <c r="H945" s="325">
        <v>0</v>
      </c>
      <c r="I945" s="324">
        <f t="shared" si="13"/>
        <v>400000</v>
      </c>
      <c r="K945"/>
      <c r="L945"/>
      <c r="M945"/>
      <c r="N945"/>
      <c r="O945"/>
      <c r="P945"/>
      <c r="Q945"/>
      <c r="R945"/>
      <c r="S945"/>
      <c r="T945"/>
      <c r="U945"/>
      <c r="V945"/>
      <c r="W945"/>
      <c r="X945"/>
      <c r="Y945"/>
      <c r="Z945"/>
      <c r="AA945"/>
      <c r="AB945"/>
      <c r="AC945"/>
      <c r="AD945"/>
      <c r="AE945"/>
      <c r="AF945"/>
      <c r="AG945"/>
      <c r="AH945"/>
      <c r="AI945"/>
      <c r="AJ945"/>
      <c r="AK945"/>
      <c r="AL945"/>
      <c r="AM945"/>
      <c r="AN945"/>
      <c r="AO945"/>
      <c r="AP945"/>
      <c r="AQ945"/>
      <c r="AR945"/>
      <c r="AS945"/>
      <c r="AT945"/>
      <c r="AU945"/>
      <c r="AV945"/>
      <c r="AW945"/>
      <c r="AX945"/>
    </row>
    <row r="946" spans="1:50" x14ac:dyDescent="0.25">
      <c r="A946" s="259">
        <v>1072</v>
      </c>
      <c r="B946" s="259" t="s">
        <v>1123</v>
      </c>
      <c r="E946" s="259" t="s">
        <v>928</v>
      </c>
      <c r="G946" s="324">
        <v>400000</v>
      </c>
      <c r="H946" s="325">
        <v>0</v>
      </c>
      <c r="I946" s="324">
        <f t="shared" ref="I946:I977" si="14">G946-H946</f>
        <v>400000</v>
      </c>
      <c r="K946"/>
      <c r="L946"/>
      <c r="M946"/>
      <c r="N946"/>
      <c r="O946"/>
      <c r="P946"/>
      <c r="Q946"/>
      <c r="R946"/>
      <c r="S946"/>
      <c r="T946"/>
      <c r="U946"/>
      <c r="V946"/>
      <c r="W946"/>
      <c r="X946"/>
      <c r="Y946"/>
      <c r="Z946"/>
      <c r="AA946"/>
      <c r="AB946"/>
      <c r="AC946"/>
      <c r="AD946"/>
      <c r="AE946"/>
      <c r="AF946"/>
      <c r="AG946"/>
      <c r="AH946"/>
      <c r="AI946"/>
      <c r="AJ946"/>
      <c r="AK946"/>
      <c r="AL946"/>
      <c r="AM946"/>
      <c r="AN946"/>
      <c r="AO946"/>
      <c r="AP946"/>
      <c r="AQ946"/>
      <c r="AR946"/>
      <c r="AS946"/>
      <c r="AT946"/>
      <c r="AU946"/>
      <c r="AV946"/>
      <c r="AW946"/>
      <c r="AX946"/>
    </row>
    <row r="947" spans="1:50" x14ac:dyDescent="0.25">
      <c r="A947" s="259">
        <v>1073</v>
      </c>
      <c r="B947" s="259" t="s">
        <v>36</v>
      </c>
      <c r="E947" s="259" t="s">
        <v>928</v>
      </c>
      <c r="G947" s="324">
        <v>400000</v>
      </c>
      <c r="H947" s="325">
        <v>0</v>
      </c>
      <c r="I947" s="324">
        <f t="shared" si="14"/>
        <v>400000</v>
      </c>
      <c r="K947"/>
      <c r="L947"/>
      <c r="M947"/>
      <c r="N947"/>
      <c r="O947"/>
      <c r="P947"/>
      <c r="Q947"/>
      <c r="R947"/>
      <c r="S947"/>
      <c r="T947"/>
      <c r="U947"/>
      <c r="V947"/>
      <c r="W947"/>
      <c r="X947"/>
      <c r="Y947"/>
      <c r="Z947"/>
      <c r="AA947"/>
      <c r="AB947"/>
      <c r="AC947"/>
      <c r="AD947"/>
      <c r="AE947"/>
      <c r="AF947"/>
      <c r="AG947"/>
      <c r="AH947"/>
      <c r="AI947"/>
      <c r="AJ947"/>
      <c r="AK947"/>
      <c r="AL947"/>
      <c r="AM947"/>
      <c r="AN947"/>
      <c r="AO947"/>
      <c r="AP947"/>
      <c r="AQ947"/>
      <c r="AR947"/>
      <c r="AS947"/>
      <c r="AT947"/>
      <c r="AU947"/>
      <c r="AV947"/>
      <c r="AW947"/>
      <c r="AX947"/>
    </row>
    <row r="948" spans="1:50" x14ac:dyDescent="0.25">
      <c r="A948" s="259">
        <v>1074</v>
      </c>
      <c r="B948" s="259" t="s">
        <v>1322</v>
      </c>
      <c r="E948" s="259" t="s">
        <v>928</v>
      </c>
      <c r="G948" s="324">
        <v>400000</v>
      </c>
      <c r="H948" s="325">
        <v>0</v>
      </c>
      <c r="I948" s="324">
        <f t="shared" si="14"/>
        <v>400000</v>
      </c>
      <c r="K948"/>
      <c r="L948"/>
      <c r="M948"/>
      <c r="N948"/>
      <c r="O948"/>
      <c r="P948"/>
      <c r="Q948"/>
      <c r="R948"/>
      <c r="S948"/>
      <c r="T948"/>
      <c r="U948"/>
      <c r="V948"/>
      <c r="W948"/>
      <c r="X948"/>
      <c r="Y948"/>
      <c r="Z948"/>
      <c r="AA948"/>
      <c r="AB948"/>
      <c r="AC948"/>
      <c r="AD948"/>
      <c r="AE948"/>
      <c r="AF948"/>
      <c r="AG948"/>
      <c r="AH948"/>
      <c r="AI948"/>
      <c r="AJ948"/>
      <c r="AK948"/>
      <c r="AL948"/>
      <c r="AM948"/>
      <c r="AN948"/>
      <c r="AO948"/>
      <c r="AP948"/>
      <c r="AQ948"/>
      <c r="AR948"/>
      <c r="AS948"/>
      <c r="AT948"/>
      <c r="AU948"/>
      <c r="AV948"/>
      <c r="AW948"/>
      <c r="AX948"/>
    </row>
    <row r="949" spans="1:50" x14ac:dyDescent="0.25">
      <c r="A949" s="259">
        <v>1075</v>
      </c>
      <c r="B949" s="259" t="s">
        <v>1297</v>
      </c>
      <c r="E949" s="259" t="s">
        <v>928</v>
      </c>
      <c r="G949" s="324">
        <v>411100</v>
      </c>
      <c r="H949" s="325">
        <v>0</v>
      </c>
      <c r="I949" s="324">
        <f t="shared" si="14"/>
        <v>411100</v>
      </c>
      <c r="K949"/>
      <c r="L949"/>
      <c r="M949"/>
      <c r="N949"/>
      <c r="O949"/>
      <c r="P949"/>
      <c r="Q949"/>
      <c r="R949"/>
      <c r="S949"/>
      <c r="T949"/>
      <c r="U949"/>
      <c r="V949"/>
      <c r="W949"/>
      <c r="X949"/>
      <c r="Y949"/>
      <c r="Z949"/>
      <c r="AA949"/>
      <c r="AB949"/>
      <c r="AC949"/>
      <c r="AD949"/>
      <c r="AE949"/>
      <c r="AF949"/>
      <c r="AG949"/>
      <c r="AH949"/>
      <c r="AI949"/>
      <c r="AJ949"/>
      <c r="AK949"/>
      <c r="AL949"/>
      <c r="AM949"/>
      <c r="AN949"/>
      <c r="AO949"/>
      <c r="AP949"/>
      <c r="AQ949"/>
      <c r="AR949"/>
      <c r="AS949"/>
      <c r="AT949"/>
      <c r="AU949"/>
      <c r="AV949"/>
      <c r="AW949"/>
      <c r="AX949"/>
    </row>
    <row r="950" spans="1:50" x14ac:dyDescent="0.25">
      <c r="A950" s="259">
        <v>1076</v>
      </c>
      <c r="B950" s="259" t="s">
        <v>1301</v>
      </c>
      <c r="E950" s="259" t="s">
        <v>928</v>
      </c>
      <c r="G950" s="324">
        <v>416657</v>
      </c>
      <c r="H950" s="325">
        <v>0</v>
      </c>
      <c r="I950" s="324">
        <f t="shared" si="14"/>
        <v>416657</v>
      </c>
      <c r="K950"/>
      <c r="L950"/>
      <c r="M950"/>
      <c r="N950"/>
      <c r="O950"/>
      <c r="P950"/>
      <c r="Q950"/>
      <c r="R950"/>
      <c r="S950"/>
      <c r="T950"/>
      <c r="U950"/>
      <c r="V950"/>
      <c r="W950"/>
      <c r="X950"/>
      <c r="Y950"/>
      <c r="Z950"/>
      <c r="AA950"/>
      <c r="AB950"/>
      <c r="AC950"/>
      <c r="AD950"/>
      <c r="AE950"/>
      <c r="AF950"/>
      <c r="AG950"/>
      <c r="AH950"/>
      <c r="AI950"/>
      <c r="AJ950"/>
      <c r="AK950"/>
      <c r="AL950"/>
      <c r="AM950"/>
      <c r="AN950"/>
      <c r="AO950"/>
      <c r="AP950"/>
      <c r="AQ950"/>
      <c r="AR950"/>
      <c r="AS950"/>
      <c r="AT950"/>
      <c r="AU950"/>
      <c r="AV950"/>
      <c r="AW950"/>
      <c r="AX950"/>
    </row>
    <row r="951" spans="1:50" x14ac:dyDescent="0.25">
      <c r="A951" s="259">
        <v>1077</v>
      </c>
      <c r="B951" s="259" t="s">
        <v>1323</v>
      </c>
      <c r="E951" s="259" t="s">
        <v>928</v>
      </c>
      <c r="G951" s="324">
        <v>420000</v>
      </c>
      <c r="H951" s="325">
        <v>0</v>
      </c>
      <c r="I951" s="324">
        <f t="shared" si="14"/>
        <v>420000</v>
      </c>
      <c r="K951"/>
      <c r="L951"/>
      <c r="M951"/>
      <c r="N951"/>
      <c r="O951"/>
      <c r="P951"/>
      <c r="Q951"/>
      <c r="R951"/>
      <c r="S951"/>
      <c r="T951"/>
      <c r="U951"/>
      <c r="V951"/>
      <c r="W951"/>
      <c r="X951"/>
      <c r="Y951"/>
      <c r="Z951"/>
      <c r="AA951"/>
      <c r="AB951"/>
      <c r="AC951"/>
      <c r="AD951"/>
      <c r="AE951"/>
      <c r="AF951"/>
      <c r="AG951"/>
      <c r="AH951"/>
      <c r="AI951"/>
      <c r="AJ951"/>
      <c r="AK951"/>
      <c r="AL951"/>
      <c r="AM951"/>
      <c r="AN951"/>
      <c r="AO951"/>
      <c r="AP951"/>
      <c r="AQ951"/>
      <c r="AR951"/>
      <c r="AS951"/>
      <c r="AT951"/>
      <c r="AU951"/>
      <c r="AV951"/>
      <c r="AW951"/>
      <c r="AX951"/>
    </row>
    <row r="952" spans="1:50" x14ac:dyDescent="0.25">
      <c r="A952" s="259">
        <v>1078</v>
      </c>
      <c r="B952" s="259" t="s">
        <v>1302</v>
      </c>
      <c r="E952" s="259" t="s">
        <v>928</v>
      </c>
      <c r="G952" s="324">
        <v>425200</v>
      </c>
      <c r="H952" s="325">
        <v>0</v>
      </c>
      <c r="I952" s="324">
        <f t="shared" si="14"/>
        <v>425200</v>
      </c>
      <c r="K952"/>
      <c r="L952"/>
      <c r="M952"/>
      <c r="N952"/>
      <c r="O952"/>
      <c r="P952"/>
      <c r="Q952"/>
      <c r="R952"/>
      <c r="S952"/>
      <c r="T952"/>
      <c r="U952"/>
      <c r="V952"/>
      <c r="W952"/>
      <c r="X952"/>
      <c r="Y952"/>
      <c r="Z952"/>
      <c r="AA952"/>
      <c r="AB952"/>
      <c r="AC952"/>
      <c r="AD952"/>
      <c r="AE952"/>
      <c r="AF952"/>
      <c r="AG952"/>
      <c r="AH952"/>
      <c r="AI952"/>
      <c r="AJ952"/>
      <c r="AK952"/>
      <c r="AL952"/>
      <c r="AM952"/>
      <c r="AN952"/>
      <c r="AO952"/>
      <c r="AP952"/>
      <c r="AQ952"/>
      <c r="AR952"/>
      <c r="AS952"/>
      <c r="AT952"/>
      <c r="AU952"/>
      <c r="AV952"/>
      <c r="AW952"/>
      <c r="AX952"/>
    </row>
    <row r="953" spans="1:50" x14ac:dyDescent="0.25">
      <c r="A953" s="259">
        <v>1079</v>
      </c>
      <c r="B953" s="259" t="s">
        <v>1324</v>
      </c>
      <c r="E953" s="259" t="s">
        <v>928</v>
      </c>
      <c r="G953" s="324">
        <v>430908</v>
      </c>
      <c r="H953" s="325">
        <v>0</v>
      </c>
      <c r="I953" s="324">
        <f t="shared" si="14"/>
        <v>430908</v>
      </c>
      <c r="K953"/>
      <c r="L953"/>
      <c r="M953"/>
      <c r="N953"/>
      <c r="O953"/>
      <c r="P953"/>
      <c r="Q953"/>
      <c r="R953"/>
      <c r="S953"/>
      <c r="T953"/>
      <c r="U953"/>
      <c r="V953"/>
      <c r="W953"/>
      <c r="X953"/>
      <c r="Y953"/>
      <c r="Z953"/>
      <c r="AA953"/>
      <c r="AB953"/>
      <c r="AC953"/>
      <c r="AD953"/>
      <c r="AE953"/>
      <c r="AF953"/>
      <c r="AG953"/>
      <c r="AH953"/>
      <c r="AI953"/>
      <c r="AJ953"/>
      <c r="AK953"/>
      <c r="AL953"/>
      <c r="AM953"/>
      <c r="AN953"/>
      <c r="AO953"/>
      <c r="AP953"/>
      <c r="AQ953"/>
      <c r="AR953"/>
      <c r="AS953"/>
      <c r="AT953"/>
      <c r="AU953"/>
      <c r="AV953"/>
      <c r="AW953"/>
      <c r="AX953"/>
    </row>
    <row r="954" spans="1:50" x14ac:dyDescent="0.25">
      <c r="A954" s="259">
        <v>1080</v>
      </c>
      <c r="B954" s="259" t="s">
        <v>1280</v>
      </c>
      <c r="E954" s="259" t="s">
        <v>928</v>
      </c>
      <c r="G954" s="324">
        <v>434800</v>
      </c>
      <c r="H954" s="325">
        <v>0</v>
      </c>
      <c r="I954" s="324">
        <f t="shared" si="14"/>
        <v>434800</v>
      </c>
      <c r="K954"/>
      <c r="L954"/>
      <c r="M954"/>
      <c r="N954"/>
      <c r="O954"/>
      <c r="P954"/>
      <c r="Q954"/>
      <c r="R954"/>
      <c r="S954"/>
      <c r="T954"/>
      <c r="U954"/>
      <c r="V954"/>
      <c r="W954"/>
      <c r="X954"/>
      <c r="Y954"/>
      <c r="Z954"/>
      <c r="AA954"/>
      <c r="AB954"/>
      <c r="AC954"/>
      <c r="AD954"/>
      <c r="AE954"/>
      <c r="AF954"/>
      <c r="AG954"/>
      <c r="AH954"/>
      <c r="AI954"/>
      <c r="AJ954"/>
      <c r="AK954"/>
      <c r="AL954"/>
      <c r="AM954"/>
      <c r="AN954"/>
      <c r="AO954"/>
      <c r="AP954"/>
      <c r="AQ954"/>
      <c r="AR954"/>
      <c r="AS954"/>
      <c r="AT954"/>
      <c r="AU954"/>
      <c r="AV954"/>
      <c r="AW954"/>
      <c r="AX954"/>
    </row>
    <row r="955" spans="1:50" x14ac:dyDescent="0.25">
      <c r="A955" s="259">
        <v>1081</v>
      </c>
      <c r="B955" s="259" t="s">
        <v>1325</v>
      </c>
      <c r="E955" s="259" t="s">
        <v>928</v>
      </c>
      <c r="G955" s="324">
        <v>436000</v>
      </c>
      <c r="H955" s="325">
        <v>0</v>
      </c>
      <c r="I955" s="324">
        <f t="shared" si="14"/>
        <v>436000</v>
      </c>
      <c r="K955"/>
      <c r="L955"/>
      <c r="M955"/>
      <c r="N955"/>
      <c r="O955"/>
      <c r="P955"/>
      <c r="Q955"/>
      <c r="R955"/>
      <c r="S955"/>
      <c r="T955"/>
      <c r="U955"/>
      <c r="V955"/>
      <c r="W955"/>
      <c r="X955"/>
      <c r="Y955"/>
      <c r="Z955"/>
      <c r="AA955"/>
      <c r="AB955"/>
      <c r="AC955"/>
      <c r="AD955"/>
      <c r="AE955"/>
      <c r="AF955"/>
      <c r="AG955"/>
      <c r="AH955"/>
      <c r="AI955"/>
      <c r="AJ955"/>
      <c r="AK955"/>
      <c r="AL955"/>
      <c r="AM955"/>
      <c r="AN955"/>
      <c r="AO955"/>
      <c r="AP955"/>
      <c r="AQ955"/>
      <c r="AR955"/>
      <c r="AS955"/>
      <c r="AT955"/>
      <c r="AU955"/>
      <c r="AV955"/>
      <c r="AW955"/>
      <c r="AX955"/>
    </row>
    <row r="956" spans="1:50" x14ac:dyDescent="0.25">
      <c r="A956" s="259">
        <v>1082</v>
      </c>
      <c r="B956" s="259" t="s">
        <v>1288</v>
      </c>
      <c r="E956" s="259" t="s">
        <v>928</v>
      </c>
      <c r="G956" s="324">
        <v>445205</v>
      </c>
      <c r="H956" s="325">
        <v>0</v>
      </c>
      <c r="I956" s="324">
        <f t="shared" si="14"/>
        <v>445205</v>
      </c>
      <c r="K956"/>
      <c r="L956"/>
      <c r="M956"/>
      <c r="N956"/>
      <c r="O956"/>
      <c r="P956"/>
      <c r="Q956"/>
      <c r="R956"/>
      <c r="S956"/>
      <c r="T956"/>
      <c r="U956"/>
      <c r="V956"/>
      <c r="W956"/>
      <c r="X956"/>
      <c r="Y956"/>
      <c r="Z956"/>
      <c r="AA956"/>
      <c r="AB956"/>
      <c r="AC956"/>
      <c r="AD956"/>
      <c r="AE956"/>
      <c r="AF956"/>
      <c r="AG956"/>
      <c r="AH956"/>
      <c r="AI956"/>
      <c r="AJ956"/>
      <c r="AK956"/>
      <c r="AL956"/>
      <c r="AM956"/>
      <c r="AN956"/>
      <c r="AO956"/>
      <c r="AP956"/>
      <c r="AQ956"/>
      <c r="AR956"/>
      <c r="AS956"/>
      <c r="AT956"/>
      <c r="AU956"/>
      <c r="AV956"/>
      <c r="AW956"/>
      <c r="AX956"/>
    </row>
    <row r="957" spans="1:50" x14ac:dyDescent="0.25">
      <c r="A957" s="259">
        <v>1083</v>
      </c>
      <c r="B957" s="259" t="s">
        <v>1326</v>
      </c>
      <c r="E957" s="259" t="s">
        <v>928</v>
      </c>
      <c r="G957" s="324">
        <v>482000</v>
      </c>
      <c r="H957" s="325">
        <v>0</v>
      </c>
      <c r="I957" s="324">
        <f t="shared" si="14"/>
        <v>482000</v>
      </c>
      <c r="K957"/>
      <c r="L957"/>
      <c r="M957"/>
      <c r="N957"/>
      <c r="O957"/>
      <c r="P957"/>
      <c r="Q957"/>
      <c r="R957"/>
      <c r="S957"/>
      <c r="T957"/>
      <c r="U957"/>
      <c r="V957"/>
      <c r="W957"/>
      <c r="X957"/>
      <c r="Y957"/>
      <c r="Z957"/>
      <c r="AA957"/>
      <c r="AB957"/>
      <c r="AC957"/>
      <c r="AD957"/>
      <c r="AE957"/>
      <c r="AF957"/>
      <c r="AG957"/>
      <c r="AH957"/>
      <c r="AI957"/>
      <c r="AJ957"/>
      <c r="AK957"/>
      <c r="AL957"/>
      <c r="AM957"/>
      <c r="AN957"/>
      <c r="AO957"/>
      <c r="AP957"/>
      <c r="AQ957"/>
      <c r="AR957"/>
      <c r="AS957"/>
      <c r="AT957"/>
      <c r="AU957"/>
      <c r="AV957"/>
      <c r="AW957"/>
      <c r="AX957"/>
    </row>
    <row r="958" spans="1:50" x14ac:dyDescent="0.25">
      <c r="A958" s="259">
        <v>1084</v>
      </c>
      <c r="B958" s="259" t="s">
        <v>36</v>
      </c>
      <c r="E958" s="259" t="s">
        <v>928</v>
      </c>
      <c r="G958" s="324">
        <v>482000</v>
      </c>
      <c r="H958" s="325">
        <v>0</v>
      </c>
      <c r="I958" s="324">
        <f t="shared" si="14"/>
        <v>482000</v>
      </c>
      <c r="K958"/>
      <c r="L958"/>
      <c r="M958"/>
      <c r="N958"/>
      <c r="O958"/>
      <c r="P958"/>
      <c r="Q958"/>
      <c r="R958"/>
      <c r="S958"/>
      <c r="T958"/>
      <c r="U958"/>
      <c r="V958"/>
      <c r="W958"/>
      <c r="X958"/>
      <c r="Y958"/>
      <c r="Z958"/>
      <c r="AA958"/>
      <c r="AB958"/>
      <c r="AC958"/>
      <c r="AD958"/>
      <c r="AE958"/>
      <c r="AF958"/>
      <c r="AG958"/>
      <c r="AH958"/>
      <c r="AI958"/>
      <c r="AJ958"/>
      <c r="AK958"/>
      <c r="AL958"/>
      <c r="AM958"/>
      <c r="AN958"/>
      <c r="AO958"/>
      <c r="AP958"/>
      <c r="AQ958"/>
      <c r="AR958"/>
      <c r="AS958"/>
      <c r="AT958"/>
      <c r="AU958"/>
      <c r="AV958"/>
      <c r="AW958"/>
      <c r="AX958"/>
    </row>
    <row r="959" spans="1:50" ht="30" x14ac:dyDescent="0.25">
      <c r="A959" s="259">
        <v>1085</v>
      </c>
      <c r="B959" s="259" t="s">
        <v>1327</v>
      </c>
      <c r="C959" s="328" t="s">
        <v>1877</v>
      </c>
      <c r="D959" s="259">
        <v>48026</v>
      </c>
      <c r="E959" s="259" t="s">
        <v>928</v>
      </c>
      <c r="F959" s="323" t="s">
        <v>1328</v>
      </c>
      <c r="G959" s="324">
        <v>493750</v>
      </c>
      <c r="H959" s="325">
        <v>0</v>
      </c>
      <c r="I959" s="324">
        <f t="shared" si="14"/>
        <v>493750</v>
      </c>
      <c r="K959"/>
      <c r="L959"/>
      <c r="M959"/>
      <c r="N959"/>
      <c r="O959"/>
      <c r="P959"/>
      <c r="Q959"/>
      <c r="R959"/>
      <c r="S959"/>
      <c r="T959"/>
      <c r="U959"/>
      <c r="V959"/>
      <c r="W959"/>
      <c r="X959"/>
      <c r="Y959"/>
      <c r="Z959"/>
      <c r="AA959"/>
      <c r="AB959"/>
      <c r="AC959"/>
      <c r="AD959"/>
      <c r="AE959"/>
      <c r="AF959"/>
      <c r="AG959"/>
      <c r="AH959"/>
      <c r="AI959"/>
      <c r="AJ959"/>
      <c r="AK959"/>
      <c r="AL959"/>
      <c r="AM959"/>
      <c r="AN959"/>
      <c r="AO959"/>
      <c r="AP959"/>
      <c r="AQ959"/>
      <c r="AR959"/>
      <c r="AS959"/>
      <c r="AT959"/>
      <c r="AU959"/>
      <c r="AV959"/>
      <c r="AW959"/>
      <c r="AX959"/>
    </row>
    <row r="960" spans="1:50" x14ac:dyDescent="0.25">
      <c r="A960" s="259">
        <v>1086</v>
      </c>
      <c r="B960" s="259" t="s">
        <v>1329</v>
      </c>
      <c r="E960" s="259" t="s">
        <v>928</v>
      </c>
      <c r="G960" s="324">
        <v>500000</v>
      </c>
      <c r="H960" s="325">
        <v>0</v>
      </c>
      <c r="I960" s="324">
        <f t="shared" si="14"/>
        <v>500000</v>
      </c>
      <c r="K960"/>
      <c r="L960"/>
      <c r="M960"/>
      <c r="N960"/>
      <c r="O960"/>
      <c r="P960"/>
      <c r="Q960"/>
      <c r="R960"/>
      <c r="S960"/>
      <c r="T960"/>
      <c r="U960"/>
      <c r="V960"/>
      <c r="W960"/>
      <c r="X960"/>
      <c r="Y960"/>
      <c r="Z960"/>
      <c r="AA960"/>
      <c r="AB960"/>
      <c r="AC960"/>
      <c r="AD960"/>
      <c r="AE960"/>
      <c r="AF960"/>
      <c r="AG960"/>
      <c r="AH960"/>
      <c r="AI960"/>
      <c r="AJ960"/>
      <c r="AK960"/>
      <c r="AL960"/>
      <c r="AM960"/>
      <c r="AN960"/>
      <c r="AO960"/>
      <c r="AP960"/>
      <c r="AQ960"/>
      <c r="AR960"/>
      <c r="AS960"/>
      <c r="AT960"/>
      <c r="AU960"/>
      <c r="AV960"/>
      <c r="AW960"/>
      <c r="AX960"/>
    </row>
    <row r="961" spans="1:50" x14ac:dyDescent="0.25">
      <c r="A961" s="259">
        <v>1087</v>
      </c>
      <c r="B961" s="259" t="s">
        <v>1330</v>
      </c>
      <c r="E961" s="259" t="s">
        <v>928</v>
      </c>
      <c r="G961" s="324">
        <v>500000</v>
      </c>
      <c r="H961" s="325">
        <v>0</v>
      </c>
      <c r="I961" s="324">
        <f t="shared" si="14"/>
        <v>500000</v>
      </c>
      <c r="K961"/>
      <c r="L961"/>
      <c r="M961"/>
      <c r="N961"/>
      <c r="O961"/>
      <c r="P961"/>
      <c r="Q961"/>
      <c r="R961"/>
      <c r="S961"/>
      <c r="T961"/>
      <c r="U961"/>
      <c r="V961"/>
      <c r="W961"/>
      <c r="X961"/>
      <c r="Y961"/>
      <c r="Z961"/>
      <c r="AA961"/>
      <c r="AB961"/>
      <c r="AC961"/>
      <c r="AD961"/>
      <c r="AE961"/>
      <c r="AF961"/>
      <c r="AG961"/>
      <c r="AH961"/>
      <c r="AI961"/>
      <c r="AJ961"/>
      <c r="AK961"/>
      <c r="AL961"/>
      <c r="AM961"/>
      <c r="AN961"/>
      <c r="AO961"/>
      <c r="AP961"/>
      <c r="AQ961"/>
      <c r="AR961"/>
      <c r="AS961"/>
      <c r="AT961"/>
      <c r="AU961"/>
      <c r="AV961"/>
      <c r="AW961"/>
      <c r="AX961"/>
    </row>
    <row r="962" spans="1:50" x14ac:dyDescent="0.25">
      <c r="A962" s="259">
        <v>1088</v>
      </c>
      <c r="B962" s="259" t="s">
        <v>1331</v>
      </c>
      <c r="E962" s="259" t="s">
        <v>928</v>
      </c>
      <c r="G962" s="324">
        <v>500000</v>
      </c>
      <c r="H962" s="325">
        <v>0</v>
      </c>
      <c r="I962" s="324">
        <f t="shared" si="14"/>
        <v>500000</v>
      </c>
      <c r="K962"/>
      <c r="L962"/>
      <c r="M962"/>
      <c r="N962"/>
      <c r="O962"/>
      <c r="P962"/>
      <c r="Q962"/>
      <c r="R962"/>
      <c r="S962"/>
      <c r="T962"/>
      <c r="U962"/>
      <c r="V962"/>
      <c r="W962"/>
      <c r="X962"/>
      <c r="Y962"/>
      <c r="Z962"/>
      <c r="AA962"/>
      <c r="AB962"/>
      <c r="AC962"/>
      <c r="AD962"/>
      <c r="AE962"/>
      <c r="AF962"/>
      <c r="AG962"/>
      <c r="AH962"/>
      <c r="AI962"/>
      <c r="AJ962"/>
      <c r="AK962"/>
      <c r="AL962"/>
      <c r="AM962"/>
      <c r="AN962"/>
      <c r="AO962"/>
      <c r="AP962"/>
      <c r="AQ962"/>
      <c r="AR962"/>
      <c r="AS962"/>
      <c r="AT962"/>
      <c r="AU962"/>
      <c r="AV962"/>
      <c r="AW962"/>
      <c r="AX962"/>
    </row>
    <row r="963" spans="1:50" x14ac:dyDescent="0.25">
      <c r="A963" s="259">
        <v>1089</v>
      </c>
      <c r="B963" s="259" t="s">
        <v>1332</v>
      </c>
      <c r="E963" s="259" t="s">
        <v>928</v>
      </c>
      <c r="G963" s="324">
        <v>517500</v>
      </c>
      <c r="H963" s="325">
        <v>0</v>
      </c>
      <c r="I963" s="324">
        <f t="shared" si="14"/>
        <v>517500</v>
      </c>
      <c r="K963"/>
      <c r="L963"/>
      <c r="M963"/>
      <c r="N963"/>
      <c r="O963"/>
      <c r="P963"/>
      <c r="Q963"/>
      <c r="R963"/>
      <c r="S963"/>
      <c r="T963"/>
      <c r="U963"/>
      <c r="V963"/>
      <c r="W963"/>
      <c r="X963"/>
      <c r="Y963"/>
      <c r="Z963"/>
      <c r="AA963"/>
      <c r="AB963"/>
      <c r="AC963"/>
      <c r="AD963"/>
      <c r="AE963"/>
      <c r="AF963"/>
      <c r="AG963"/>
      <c r="AH963"/>
      <c r="AI963"/>
      <c r="AJ963"/>
      <c r="AK963"/>
      <c r="AL963"/>
      <c r="AM963"/>
      <c r="AN963"/>
      <c r="AO963"/>
      <c r="AP963"/>
      <c r="AQ963"/>
      <c r="AR963"/>
      <c r="AS963"/>
      <c r="AT963"/>
      <c r="AU963"/>
      <c r="AV963"/>
      <c r="AW963"/>
      <c r="AX963"/>
    </row>
    <row r="964" spans="1:50" x14ac:dyDescent="0.25">
      <c r="A964" s="259">
        <v>1090</v>
      </c>
      <c r="B964" s="259" t="s">
        <v>1333</v>
      </c>
      <c r="E964" s="259" t="s">
        <v>928</v>
      </c>
      <c r="G964" s="324">
        <v>520000</v>
      </c>
      <c r="H964" s="325">
        <v>0</v>
      </c>
      <c r="I964" s="324">
        <f t="shared" si="14"/>
        <v>520000</v>
      </c>
      <c r="K964"/>
      <c r="L964"/>
      <c r="M964"/>
      <c r="N964"/>
      <c r="O964"/>
      <c r="P964"/>
      <c r="Q964"/>
      <c r="R964"/>
      <c r="S964"/>
      <c r="T964"/>
      <c r="U964"/>
      <c r="V964"/>
      <c r="W964"/>
      <c r="X964"/>
      <c r="Y964"/>
      <c r="Z964"/>
      <c r="AA964"/>
      <c r="AB964"/>
      <c r="AC964"/>
      <c r="AD964"/>
      <c r="AE964"/>
      <c r="AF964"/>
      <c r="AG964"/>
      <c r="AH964"/>
      <c r="AI964"/>
      <c r="AJ964"/>
      <c r="AK964"/>
      <c r="AL964"/>
      <c r="AM964"/>
      <c r="AN964"/>
      <c r="AO964"/>
      <c r="AP964"/>
      <c r="AQ964"/>
      <c r="AR964"/>
      <c r="AS964"/>
      <c r="AT964"/>
      <c r="AU964"/>
      <c r="AV964"/>
      <c r="AW964"/>
      <c r="AX964"/>
    </row>
    <row r="965" spans="1:50" x14ac:dyDescent="0.25">
      <c r="A965" s="259">
        <v>1091</v>
      </c>
      <c r="B965" s="259" t="s">
        <v>1137</v>
      </c>
      <c r="E965" s="259" t="s">
        <v>928</v>
      </c>
      <c r="G965" s="324">
        <v>527500</v>
      </c>
      <c r="H965" s="325">
        <v>0</v>
      </c>
      <c r="I965" s="324">
        <f t="shared" si="14"/>
        <v>527500</v>
      </c>
      <c r="K965"/>
      <c r="L965"/>
      <c r="M965"/>
      <c r="N965"/>
      <c r="O965"/>
      <c r="P965"/>
      <c r="Q965"/>
      <c r="R965"/>
      <c r="S965"/>
      <c r="T965"/>
      <c r="U965"/>
      <c r="V965"/>
      <c r="W965"/>
      <c r="X965"/>
      <c r="Y965"/>
      <c r="Z965"/>
      <c r="AA965"/>
      <c r="AB965"/>
      <c r="AC965"/>
      <c r="AD965"/>
      <c r="AE965"/>
      <c r="AF965"/>
      <c r="AG965"/>
      <c r="AH965"/>
      <c r="AI965"/>
      <c r="AJ965"/>
      <c r="AK965"/>
      <c r="AL965"/>
      <c r="AM965"/>
      <c r="AN965"/>
      <c r="AO965"/>
      <c r="AP965"/>
      <c r="AQ965"/>
      <c r="AR965"/>
      <c r="AS965"/>
      <c r="AT965"/>
      <c r="AU965"/>
      <c r="AV965"/>
      <c r="AW965"/>
      <c r="AX965"/>
    </row>
    <row r="966" spans="1:50" x14ac:dyDescent="0.25">
      <c r="A966" s="259">
        <v>1092</v>
      </c>
      <c r="B966" s="259" t="s">
        <v>1300</v>
      </c>
      <c r="E966" s="259" t="s">
        <v>928</v>
      </c>
      <c r="G966" s="324">
        <v>527500</v>
      </c>
      <c r="H966" s="325">
        <v>0</v>
      </c>
      <c r="I966" s="324">
        <f t="shared" si="14"/>
        <v>527500</v>
      </c>
      <c r="K966"/>
      <c r="L966"/>
      <c r="M966"/>
      <c r="N966"/>
      <c r="O966"/>
      <c r="P966"/>
      <c r="Q966"/>
      <c r="R966"/>
      <c r="S966"/>
      <c r="T966"/>
      <c r="U966"/>
      <c r="V966"/>
      <c r="W966"/>
      <c r="X966"/>
      <c r="Y966"/>
      <c r="Z966"/>
      <c r="AA966"/>
      <c r="AB966"/>
      <c r="AC966"/>
      <c r="AD966"/>
      <c r="AE966"/>
      <c r="AF966"/>
      <c r="AG966"/>
      <c r="AH966"/>
      <c r="AI966"/>
      <c r="AJ966"/>
      <c r="AK966"/>
      <c r="AL966"/>
      <c r="AM966"/>
      <c r="AN966"/>
      <c r="AO966"/>
      <c r="AP966"/>
      <c r="AQ966"/>
      <c r="AR966"/>
      <c r="AS966"/>
      <c r="AT966"/>
      <c r="AU966"/>
      <c r="AV966"/>
      <c r="AW966"/>
      <c r="AX966"/>
    </row>
    <row r="967" spans="1:50" x14ac:dyDescent="0.25">
      <c r="A967" s="259">
        <v>1093</v>
      </c>
      <c r="B967" s="259" t="s">
        <v>1334</v>
      </c>
      <c r="E967" s="259" t="s">
        <v>928</v>
      </c>
      <c r="G967" s="324">
        <v>547000</v>
      </c>
      <c r="H967" s="325">
        <v>0</v>
      </c>
      <c r="I967" s="324">
        <f t="shared" si="14"/>
        <v>547000</v>
      </c>
      <c r="K967"/>
      <c r="L967"/>
      <c r="M967"/>
      <c r="N967"/>
      <c r="O967"/>
      <c r="P967"/>
      <c r="Q967"/>
      <c r="R967"/>
      <c r="S967"/>
      <c r="T967"/>
      <c r="U967"/>
      <c r="V967"/>
      <c r="W967"/>
      <c r="X967"/>
      <c r="Y967"/>
      <c r="Z967"/>
      <c r="AA967"/>
      <c r="AB967"/>
      <c r="AC967"/>
      <c r="AD967"/>
      <c r="AE967"/>
      <c r="AF967"/>
      <c r="AG967"/>
      <c r="AH967"/>
      <c r="AI967"/>
      <c r="AJ967"/>
      <c r="AK967"/>
      <c r="AL967"/>
      <c r="AM967"/>
      <c r="AN967"/>
      <c r="AO967"/>
      <c r="AP967"/>
      <c r="AQ967"/>
      <c r="AR967"/>
      <c r="AS967"/>
      <c r="AT967"/>
      <c r="AU967"/>
      <c r="AV967"/>
      <c r="AW967"/>
      <c r="AX967"/>
    </row>
    <row r="968" spans="1:50" x14ac:dyDescent="0.25">
      <c r="A968" s="259">
        <v>1094</v>
      </c>
      <c r="B968" s="259" t="s">
        <v>1137</v>
      </c>
      <c r="E968" s="259" t="s">
        <v>928</v>
      </c>
      <c r="G968" s="324">
        <v>548750</v>
      </c>
      <c r="H968" s="325">
        <v>0</v>
      </c>
      <c r="I968" s="324">
        <f t="shared" si="14"/>
        <v>548750</v>
      </c>
      <c r="K968"/>
      <c r="L968"/>
      <c r="M968"/>
      <c r="N968"/>
      <c r="O968"/>
      <c r="P968"/>
      <c r="Q968"/>
      <c r="R968"/>
      <c r="S968"/>
      <c r="T968"/>
      <c r="U968"/>
      <c r="V968"/>
      <c r="W968"/>
      <c r="X968"/>
      <c r="Y968"/>
      <c r="Z968"/>
      <c r="AA968"/>
      <c r="AB968"/>
      <c r="AC968"/>
      <c r="AD968"/>
      <c r="AE968"/>
      <c r="AF968"/>
      <c r="AG968"/>
      <c r="AH968"/>
      <c r="AI968"/>
      <c r="AJ968"/>
      <c r="AK968"/>
      <c r="AL968"/>
      <c r="AM968"/>
      <c r="AN968"/>
      <c r="AO968"/>
      <c r="AP968"/>
      <c r="AQ968"/>
      <c r="AR968"/>
      <c r="AS968"/>
      <c r="AT968"/>
      <c r="AU968"/>
      <c r="AV968"/>
      <c r="AW968"/>
      <c r="AX968"/>
    </row>
    <row r="969" spans="1:50" x14ac:dyDescent="0.25">
      <c r="A969" s="259">
        <v>1095</v>
      </c>
      <c r="B969" s="259" t="s">
        <v>1316</v>
      </c>
      <c r="E969" s="259" t="s">
        <v>928</v>
      </c>
      <c r="G969" s="324">
        <v>548750</v>
      </c>
      <c r="H969" s="325">
        <v>0</v>
      </c>
      <c r="I969" s="324">
        <f t="shared" si="14"/>
        <v>548750</v>
      </c>
      <c r="K969"/>
      <c r="L969"/>
      <c r="M969"/>
      <c r="N969"/>
      <c r="O969"/>
      <c r="P969"/>
      <c r="Q969"/>
      <c r="R969"/>
      <c r="S969"/>
      <c r="T969"/>
      <c r="U969"/>
      <c r="V969"/>
      <c r="W969"/>
      <c r="X969"/>
      <c r="Y969"/>
      <c r="Z969"/>
      <c r="AA969"/>
      <c r="AB969"/>
      <c r="AC969"/>
      <c r="AD969"/>
      <c r="AE969"/>
      <c r="AF969"/>
      <c r="AG969"/>
      <c r="AH969"/>
      <c r="AI969"/>
      <c r="AJ969"/>
      <c r="AK969"/>
      <c r="AL969"/>
      <c r="AM969"/>
      <c r="AN969"/>
      <c r="AO969"/>
      <c r="AP969"/>
      <c r="AQ969"/>
      <c r="AR969"/>
      <c r="AS969"/>
      <c r="AT969"/>
      <c r="AU969"/>
      <c r="AV969"/>
      <c r="AW969"/>
      <c r="AX969"/>
    </row>
    <row r="970" spans="1:50" x14ac:dyDescent="0.25">
      <c r="A970" s="259">
        <v>1096</v>
      </c>
      <c r="B970" s="259" t="s">
        <v>1332</v>
      </c>
      <c r="E970" s="259" t="s">
        <v>928</v>
      </c>
      <c r="G970" s="324">
        <v>549500</v>
      </c>
      <c r="H970" s="325">
        <v>0</v>
      </c>
      <c r="I970" s="324">
        <f t="shared" si="14"/>
        <v>549500</v>
      </c>
      <c r="K970"/>
      <c r="L970"/>
      <c r="M970"/>
      <c r="N970"/>
      <c r="O970"/>
      <c r="P970"/>
      <c r="Q970"/>
      <c r="R970"/>
      <c r="S970"/>
      <c r="T970"/>
      <c r="U970"/>
      <c r="V970"/>
      <c r="W970"/>
      <c r="X970"/>
      <c r="Y970"/>
      <c r="Z970"/>
      <c r="AA970"/>
      <c r="AB970"/>
      <c r="AC970"/>
      <c r="AD970"/>
      <c r="AE970"/>
      <c r="AF970"/>
      <c r="AG970"/>
      <c r="AH970"/>
      <c r="AI970"/>
      <c r="AJ970"/>
      <c r="AK970"/>
      <c r="AL970"/>
      <c r="AM970"/>
      <c r="AN970"/>
      <c r="AO970"/>
      <c r="AP970"/>
      <c r="AQ970"/>
      <c r="AR970"/>
      <c r="AS970"/>
      <c r="AT970"/>
      <c r="AU970"/>
      <c r="AV970"/>
      <c r="AW970"/>
      <c r="AX970"/>
    </row>
    <row r="971" spans="1:50" x14ac:dyDescent="0.25">
      <c r="A971" s="259">
        <v>1097</v>
      </c>
      <c r="B971" s="259" t="s">
        <v>1301</v>
      </c>
      <c r="E971" s="259" t="s">
        <v>928</v>
      </c>
      <c r="G971" s="324">
        <v>550000</v>
      </c>
      <c r="H971" s="325">
        <v>0</v>
      </c>
      <c r="I971" s="324">
        <f t="shared" si="14"/>
        <v>550000</v>
      </c>
      <c r="K971"/>
      <c r="L971"/>
      <c r="M971"/>
      <c r="N971"/>
      <c r="O971"/>
      <c r="P971"/>
      <c r="Q971"/>
      <c r="R971"/>
      <c r="S971"/>
      <c r="T971"/>
      <c r="U971"/>
      <c r="V971"/>
      <c r="W971"/>
      <c r="X971"/>
      <c r="Y971"/>
      <c r="Z971"/>
      <c r="AA971"/>
      <c r="AB971"/>
      <c r="AC971"/>
      <c r="AD971"/>
      <c r="AE971"/>
      <c r="AF971"/>
      <c r="AG971"/>
      <c r="AH971"/>
      <c r="AI971"/>
      <c r="AJ971"/>
      <c r="AK971"/>
      <c r="AL971"/>
      <c r="AM971"/>
      <c r="AN971"/>
      <c r="AO971"/>
      <c r="AP971"/>
      <c r="AQ971"/>
      <c r="AR971"/>
      <c r="AS971"/>
      <c r="AT971"/>
      <c r="AU971"/>
      <c r="AV971"/>
      <c r="AW971"/>
      <c r="AX971"/>
    </row>
    <row r="972" spans="1:50" x14ac:dyDescent="0.25">
      <c r="A972" s="259">
        <v>1098</v>
      </c>
      <c r="B972" s="259" t="s">
        <v>1335</v>
      </c>
      <c r="E972" s="259" t="s">
        <v>928</v>
      </c>
      <c r="G972" s="324">
        <v>550000</v>
      </c>
      <c r="H972" s="325">
        <v>0</v>
      </c>
      <c r="I972" s="324">
        <f t="shared" si="14"/>
        <v>550000</v>
      </c>
      <c r="K972"/>
      <c r="L972"/>
      <c r="M972"/>
      <c r="N972"/>
      <c r="O972"/>
      <c r="P972"/>
      <c r="Q972"/>
      <c r="R972"/>
      <c r="S972"/>
      <c r="T972"/>
      <c r="U972"/>
      <c r="V972"/>
      <c r="W972"/>
      <c r="X972"/>
      <c r="Y972"/>
      <c r="Z972"/>
      <c r="AA972"/>
      <c r="AB972"/>
      <c r="AC972"/>
      <c r="AD972"/>
      <c r="AE972"/>
      <c r="AF972"/>
      <c r="AG972"/>
      <c r="AH972"/>
      <c r="AI972"/>
      <c r="AJ972"/>
      <c r="AK972"/>
      <c r="AL972"/>
      <c r="AM972"/>
      <c r="AN972"/>
      <c r="AO972"/>
      <c r="AP972"/>
      <c r="AQ972"/>
      <c r="AR972"/>
      <c r="AS972"/>
      <c r="AT972"/>
      <c r="AU972"/>
      <c r="AV972"/>
      <c r="AW972"/>
      <c r="AX972"/>
    </row>
    <row r="973" spans="1:50" x14ac:dyDescent="0.25">
      <c r="A973" s="259">
        <v>1099</v>
      </c>
      <c r="B973" s="259" t="s">
        <v>1155</v>
      </c>
      <c r="E973" s="259" t="s">
        <v>928</v>
      </c>
      <c r="G973" s="324">
        <v>570000</v>
      </c>
      <c r="H973" s="325">
        <v>0</v>
      </c>
      <c r="I973" s="324">
        <f t="shared" si="14"/>
        <v>570000</v>
      </c>
      <c r="K973"/>
      <c r="L973"/>
      <c r="M973"/>
      <c r="N973"/>
      <c r="O973"/>
      <c r="P973"/>
      <c r="Q973"/>
      <c r="R973"/>
      <c r="S973"/>
      <c r="T973"/>
      <c r="U973"/>
      <c r="V973"/>
      <c r="W973"/>
      <c r="X973"/>
      <c r="Y973"/>
      <c r="Z973"/>
      <c r="AA973"/>
      <c r="AB973"/>
      <c r="AC973"/>
      <c r="AD973"/>
      <c r="AE973"/>
      <c r="AF973"/>
      <c r="AG973"/>
      <c r="AH973"/>
      <c r="AI973"/>
      <c r="AJ973"/>
      <c r="AK973"/>
      <c r="AL973"/>
      <c r="AM973"/>
      <c r="AN973"/>
      <c r="AO973"/>
      <c r="AP973"/>
      <c r="AQ973"/>
      <c r="AR973"/>
      <c r="AS973"/>
      <c r="AT973"/>
      <c r="AU973"/>
      <c r="AV973"/>
      <c r="AW973"/>
      <c r="AX973"/>
    </row>
    <row r="974" spans="1:50" x14ac:dyDescent="0.25">
      <c r="A974" s="259">
        <v>1100</v>
      </c>
      <c r="B974" s="259" t="s">
        <v>958</v>
      </c>
      <c r="E974" s="259" t="s">
        <v>928</v>
      </c>
      <c r="G974" s="324">
        <v>577600</v>
      </c>
      <c r="H974" s="325">
        <v>0</v>
      </c>
      <c r="I974" s="324">
        <f t="shared" si="14"/>
        <v>577600</v>
      </c>
      <c r="K974"/>
      <c r="L974"/>
      <c r="M974"/>
      <c r="N974"/>
      <c r="O974"/>
      <c r="P974"/>
      <c r="Q974"/>
      <c r="R974"/>
      <c r="S974"/>
      <c r="T974"/>
      <c r="U974"/>
      <c r="V974"/>
      <c r="W974"/>
      <c r="X974"/>
      <c r="Y974"/>
      <c r="Z974"/>
      <c r="AA974"/>
      <c r="AB974"/>
      <c r="AC974"/>
      <c r="AD974"/>
      <c r="AE974"/>
      <c r="AF974"/>
      <c r="AG974"/>
      <c r="AH974"/>
      <c r="AI974"/>
      <c r="AJ974"/>
      <c r="AK974"/>
      <c r="AL974"/>
      <c r="AM974"/>
      <c r="AN974"/>
      <c r="AO974"/>
      <c r="AP974"/>
      <c r="AQ974"/>
      <c r="AR974"/>
      <c r="AS974"/>
      <c r="AT974"/>
      <c r="AU974"/>
      <c r="AV974"/>
      <c r="AW974"/>
      <c r="AX974"/>
    </row>
    <row r="975" spans="1:50" x14ac:dyDescent="0.25">
      <c r="A975" s="259">
        <v>1102</v>
      </c>
      <c r="B975" s="259" t="s">
        <v>1336</v>
      </c>
      <c r="E975" s="259" t="s">
        <v>928</v>
      </c>
      <c r="G975" s="324">
        <v>599483</v>
      </c>
      <c r="H975" s="325">
        <v>0</v>
      </c>
      <c r="I975" s="324">
        <f t="shared" si="14"/>
        <v>599483</v>
      </c>
      <c r="K975"/>
      <c r="L975"/>
      <c r="M975"/>
      <c r="N975"/>
      <c r="O975"/>
      <c r="P975"/>
      <c r="Q975"/>
      <c r="R975"/>
      <c r="S975"/>
      <c r="T975"/>
      <c r="U975"/>
      <c r="V975"/>
      <c r="W975"/>
      <c r="X975"/>
      <c r="Y975"/>
      <c r="Z975"/>
      <c r="AA975"/>
      <c r="AB975"/>
      <c r="AC975"/>
      <c r="AD975"/>
      <c r="AE975"/>
      <c r="AF975"/>
      <c r="AG975"/>
      <c r="AH975"/>
      <c r="AI975"/>
      <c r="AJ975"/>
      <c r="AK975"/>
      <c r="AL975"/>
      <c r="AM975"/>
      <c r="AN975"/>
      <c r="AO975"/>
      <c r="AP975"/>
      <c r="AQ975"/>
      <c r="AR975"/>
      <c r="AS975"/>
      <c r="AT975"/>
      <c r="AU975"/>
      <c r="AV975"/>
      <c r="AW975"/>
      <c r="AX975"/>
    </row>
    <row r="976" spans="1:50" x14ac:dyDescent="0.25">
      <c r="A976" s="259">
        <v>1103</v>
      </c>
      <c r="B976" s="259" t="s">
        <v>1206</v>
      </c>
      <c r="E976" s="259" t="s">
        <v>928</v>
      </c>
      <c r="G976" s="324">
        <v>605000</v>
      </c>
      <c r="H976" s="325">
        <v>0</v>
      </c>
      <c r="I976" s="324">
        <f t="shared" si="14"/>
        <v>605000</v>
      </c>
      <c r="K976"/>
      <c r="L976"/>
      <c r="M976"/>
      <c r="N976"/>
      <c r="O976"/>
      <c r="P976"/>
      <c r="Q976"/>
      <c r="R976"/>
      <c r="S976"/>
      <c r="T976"/>
      <c r="U976"/>
      <c r="V976"/>
      <c r="W976"/>
      <c r="X976"/>
      <c r="Y976"/>
      <c r="Z976"/>
      <c r="AA976"/>
      <c r="AB976"/>
      <c r="AC976"/>
      <c r="AD976"/>
      <c r="AE976"/>
      <c r="AF976"/>
      <c r="AG976"/>
      <c r="AH976"/>
      <c r="AI976"/>
      <c r="AJ976"/>
      <c r="AK976"/>
      <c r="AL976"/>
      <c r="AM976"/>
      <c r="AN976"/>
      <c r="AO976"/>
      <c r="AP976"/>
      <c r="AQ976"/>
      <c r="AR976"/>
      <c r="AS976"/>
      <c r="AT976"/>
      <c r="AU976"/>
      <c r="AV976"/>
      <c r="AW976"/>
      <c r="AX976"/>
    </row>
    <row r="977" spans="1:50" x14ac:dyDescent="0.25">
      <c r="A977" s="259">
        <v>1104</v>
      </c>
      <c r="B977" s="259" t="s">
        <v>1299</v>
      </c>
      <c r="E977" s="259" t="s">
        <v>928</v>
      </c>
      <c r="G977" s="324">
        <v>605368</v>
      </c>
      <c r="H977" s="325">
        <v>0</v>
      </c>
      <c r="I977" s="324">
        <f t="shared" si="14"/>
        <v>605368</v>
      </c>
      <c r="K977"/>
      <c r="L977"/>
      <c r="M977"/>
      <c r="N977"/>
      <c r="O977"/>
      <c r="P977"/>
      <c r="Q977"/>
      <c r="R977"/>
      <c r="S977"/>
      <c r="T977"/>
      <c r="U977"/>
      <c r="V977"/>
      <c r="W977"/>
      <c r="X977"/>
      <c r="Y977"/>
      <c r="Z977"/>
      <c r="AA977"/>
      <c r="AB977"/>
      <c r="AC977"/>
      <c r="AD977"/>
      <c r="AE977"/>
      <c r="AF977"/>
      <c r="AG977"/>
      <c r="AH977"/>
      <c r="AI977"/>
      <c r="AJ977"/>
      <c r="AK977"/>
      <c r="AL977"/>
      <c r="AM977"/>
      <c r="AN977"/>
      <c r="AO977"/>
      <c r="AP977"/>
      <c r="AQ977"/>
      <c r="AR977"/>
      <c r="AS977"/>
      <c r="AT977"/>
      <c r="AU977"/>
      <c r="AV977"/>
      <c r="AW977"/>
      <c r="AX977"/>
    </row>
    <row r="978" spans="1:50" x14ac:dyDescent="0.25">
      <c r="A978" s="259">
        <v>1105</v>
      </c>
      <c r="B978" s="259" t="s">
        <v>1299</v>
      </c>
      <c r="E978" s="259" t="s">
        <v>928</v>
      </c>
      <c r="G978" s="324">
        <v>613500</v>
      </c>
      <c r="H978" s="325">
        <v>0</v>
      </c>
      <c r="I978" s="324">
        <f t="shared" ref="I978:I1009" si="15">G978-H978</f>
        <v>613500</v>
      </c>
      <c r="K978"/>
      <c r="L978"/>
      <c r="M978"/>
      <c r="N978"/>
      <c r="O978"/>
      <c r="P978"/>
      <c r="Q978"/>
      <c r="R978"/>
      <c r="S978"/>
      <c r="T978"/>
      <c r="U978"/>
      <c r="V978"/>
      <c r="W978"/>
      <c r="X978"/>
      <c r="Y978"/>
      <c r="Z978"/>
      <c r="AA978"/>
      <c r="AB978"/>
      <c r="AC978"/>
      <c r="AD978"/>
      <c r="AE978"/>
      <c r="AF978"/>
      <c r="AG978"/>
      <c r="AH978"/>
      <c r="AI978"/>
      <c r="AJ978"/>
      <c r="AK978"/>
      <c r="AL978"/>
      <c r="AM978"/>
      <c r="AN978"/>
      <c r="AO978"/>
      <c r="AP978"/>
      <c r="AQ978"/>
      <c r="AR978"/>
      <c r="AS978"/>
      <c r="AT978"/>
      <c r="AU978"/>
      <c r="AV978"/>
      <c r="AW978"/>
      <c r="AX978"/>
    </row>
    <row r="979" spans="1:50" x14ac:dyDescent="0.25">
      <c r="A979" s="259">
        <v>1106</v>
      </c>
      <c r="B979" s="259" t="s">
        <v>1301</v>
      </c>
      <c r="E979" s="259" t="s">
        <v>928</v>
      </c>
      <c r="G979" s="324">
        <v>632500</v>
      </c>
      <c r="H979" s="325">
        <v>0</v>
      </c>
      <c r="I979" s="324">
        <f t="shared" si="15"/>
        <v>632500</v>
      </c>
      <c r="K979"/>
      <c r="L979"/>
      <c r="M979"/>
      <c r="N979"/>
      <c r="O979"/>
      <c r="P979"/>
      <c r="Q979"/>
      <c r="R979"/>
      <c r="S979"/>
      <c r="T979"/>
      <c r="U979"/>
      <c r="V979"/>
      <c r="W979"/>
      <c r="X979"/>
      <c r="Y979"/>
      <c r="Z979"/>
      <c r="AA979"/>
      <c r="AB979"/>
      <c r="AC979"/>
      <c r="AD979"/>
      <c r="AE979"/>
      <c r="AF979"/>
      <c r="AG979"/>
      <c r="AH979"/>
      <c r="AI979"/>
      <c r="AJ979"/>
      <c r="AK979"/>
      <c r="AL979"/>
      <c r="AM979"/>
      <c r="AN979"/>
      <c r="AO979"/>
      <c r="AP979"/>
      <c r="AQ979"/>
      <c r="AR979"/>
      <c r="AS979"/>
      <c r="AT979"/>
      <c r="AU979"/>
      <c r="AV979"/>
      <c r="AW979"/>
      <c r="AX979"/>
    </row>
    <row r="980" spans="1:50" x14ac:dyDescent="0.25">
      <c r="A980" s="259">
        <v>1107</v>
      </c>
      <c r="B980" s="259" t="s">
        <v>1155</v>
      </c>
      <c r="E980" s="259" t="s">
        <v>928</v>
      </c>
      <c r="G980" s="324">
        <v>632800</v>
      </c>
      <c r="H980" s="325">
        <v>0</v>
      </c>
      <c r="I980" s="324">
        <f t="shared" si="15"/>
        <v>632800</v>
      </c>
      <c r="K980"/>
      <c r="L980"/>
      <c r="M980"/>
      <c r="N980"/>
      <c r="O980"/>
      <c r="P980"/>
      <c r="Q980"/>
      <c r="R980"/>
      <c r="S980"/>
      <c r="T980"/>
      <c r="U980"/>
      <c r="V980"/>
      <c r="W980"/>
      <c r="X980"/>
      <c r="Y980"/>
      <c r="Z980"/>
      <c r="AA980"/>
      <c r="AB980"/>
      <c r="AC980"/>
      <c r="AD980"/>
      <c r="AE980"/>
      <c r="AF980"/>
      <c r="AG980"/>
      <c r="AH980"/>
      <c r="AI980"/>
      <c r="AJ980"/>
      <c r="AK980"/>
      <c r="AL980"/>
      <c r="AM980"/>
      <c r="AN980"/>
      <c r="AO980"/>
      <c r="AP980"/>
      <c r="AQ980"/>
      <c r="AR980"/>
      <c r="AS980"/>
      <c r="AT980"/>
      <c r="AU980"/>
      <c r="AV980"/>
      <c r="AW980"/>
      <c r="AX980"/>
    </row>
    <row r="981" spans="1:50" x14ac:dyDescent="0.25">
      <c r="A981" s="259">
        <v>1108</v>
      </c>
      <c r="B981" s="259" t="s">
        <v>1337</v>
      </c>
      <c r="E981" s="259" t="s">
        <v>928</v>
      </c>
      <c r="G981" s="324">
        <v>670000</v>
      </c>
      <c r="H981" s="325">
        <v>0</v>
      </c>
      <c r="I981" s="324">
        <f t="shared" si="15"/>
        <v>670000</v>
      </c>
      <c r="K981"/>
      <c r="L981"/>
      <c r="M981"/>
      <c r="N981"/>
      <c r="O981"/>
      <c r="P981"/>
      <c r="Q981"/>
      <c r="R981"/>
      <c r="S981"/>
      <c r="T981"/>
      <c r="U981"/>
      <c r="V981"/>
      <c r="W981"/>
      <c r="X981"/>
      <c r="Y981"/>
      <c r="Z981"/>
      <c r="AA981"/>
      <c r="AB981"/>
      <c r="AC981"/>
      <c r="AD981"/>
      <c r="AE981"/>
      <c r="AF981"/>
      <c r="AG981"/>
      <c r="AH981"/>
      <c r="AI981"/>
      <c r="AJ981"/>
      <c r="AK981"/>
      <c r="AL981"/>
      <c r="AM981"/>
      <c r="AN981"/>
      <c r="AO981"/>
      <c r="AP981"/>
      <c r="AQ981"/>
      <c r="AR981"/>
      <c r="AS981"/>
      <c r="AT981"/>
      <c r="AU981"/>
      <c r="AV981"/>
      <c r="AW981"/>
      <c r="AX981"/>
    </row>
    <row r="982" spans="1:50" x14ac:dyDescent="0.25">
      <c r="A982" s="259">
        <v>1109</v>
      </c>
      <c r="B982" s="259" t="s">
        <v>1302</v>
      </c>
      <c r="E982" s="259" t="s">
        <v>928</v>
      </c>
      <c r="G982" s="324">
        <v>685250</v>
      </c>
      <c r="H982" s="325">
        <v>0</v>
      </c>
      <c r="I982" s="324">
        <f t="shared" si="15"/>
        <v>685250</v>
      </c>
      <c r="K982"/>
      <c r="L982"/>
      <c r="M982"/>
      <c r="N982"/>
      <c r="O982"/>
      <c r="P982"/>
      <c r="Q982"/>
      <c r="R982"/>
      <c r="S982"/>
      <c r="T982"/>
      <c r="U982"/>
      <c r="V982"/>
      <c r="W982"/>
      <c r="X982"/>
      <c r="Y982"/>
      <c r="Z982"/>
      <c r="AA982"/>
      <c r="AB982"/>
      <c r="AC982"/>
      <c r="AD982"/>
      <c r="AE982"/>
      <c r="AF982"/>
      <c r="AG982"/>
      <c r="AH982"/>
      <c r="AI982"/>
      <c r="AJ982"/>
      <c r="AK982"/>
      <c r="AL982"/>
      <c r="AM982"/>
      <c r="AN982"/>
      <c r="AO982"/>
      <c r="AP982"/>
      <c r="AQ982"/>
      <c r="AR982"/>
      <c r="AS982"/>
      <c r="AT982"/>
      <c r="AU982"/>
      <c r="AV982"/>
      <c r="AW982"/>
      <c r="AX982"/>
    </row>
    <row r="983" spans="1:50" x14ac:dyDescent="0.25">
      <c r="A983" s="259">
        <v>1110</v>
      </c>
      <c r="B983" s="259" t="s">
        <v>1235</v>
      </c>
      <c r="E983" s="259" t="s">
        <v>928</v>
      </c>
      <c r="G983" s="324">
        <v>700000</v>
      </c>
      <c r="H983" s="325">
        <v>0</v>
      </c>
      <c r="I983" s="324">
        <f t="shared" si="15"/>
        <v>700000</v>
      </c>
      <c r="K983"/>
      <c r="L983"/>
      <c r="M983"/>
      <c r="N983"/>
      <c r="O983"/>
      <c r="P983"/>
      <c r="Q983"/>
      <c r="R983"/>
      <c r="S983"/>
      <c r="T983"/>
      <c r="U983"/>
      <c r="V983"/>
      <c r="W983"/>
      <c r="X983"/>
      <c r="Y983"/>
      <c r="Z983"/>
      <c r="AA983"/>
      <c r="AB983"/>
      <c r="AC983"/>
      <c r="AD983"/>
      <c r="AE983"/>
      <c r="AF983"/>
      <c r="AG983"/>
      <c r="AH983"/>
      <c r="AI983"/>
      <c r="AJ983"/>
      <c r="AK983"/>
      <c r="AL983"/>
      <c r="AM983"/>
      <c r="AN983"/>
      <c r="AO983"/>
      <c r="AP983"/>
      <c r="AQ983"/>
      <c r="AR983"/>
      <c r="AS983"/>
      <c r="AT983"/>
      <c r="AU983"/>
      <c r="AV983"/>
      <c r="AW983"/>
      <c r="AX983"/>
    </row>
    <row r="984" spans="1:50" x14ac:dyDescent="0.25">
      <c r="A984" s="259">
        <v>1111</v>
      </c>
      <c r="B984" s="259" t="s">
        <v>1301</v>
      </c>
      <c r="E984" s="259" t="s">
        <v>928</v>
      </c>
      <c r="G984" s="324">
        <v>703620</v>
      </c>
      <c r="H984" s="325">
        <v>0</v>
      </c>
      <c r="I984" s="324">
        <f t="shared" si="15"/>
        <v>703620</v>
      </c>
      <c r="K984"/>
      <c r="L984"/>
      <c r="M984"/>
      <c r="N984"/>
      <c r="O984"/>
      <c r="P984"/>
      <c r="Q984"/>
      <c r="R984"/>
      <c r="S984"/>
      <c r="T984"/>
      <c r="U984"/>
      <c r="V984"/>
      <c r="W984"/>
      <c r="X984"/>
      <c r="Y984"/>
      <c r="Z984"/>
      <c r="AA984"/>
      <c r="AB984"/>
      <c r="AC984"/>
      <c r="AD984"/>
      <c r="AE984"/>
      <c r="AF984"/>
      <c r="AG984"/>
      <c r="AH984"/>
      <c r="AI984"/>
      <c r="AJ984"/>
      <c r="AK984"/>
      <c r="AL984"/>
      <c r="AM984"/>
      <c r="AN984"/>
      <c r="AO984"/>
      <c r="AP984"/>
      <c r="AQ984"/>
      <c r="AR984"/>
      <c r="AS984"/>
      <c r="AT984"/>
      <c r="AU984"/>
      <c r="AV984"/>
      <c r="AW984"/>
      <c r="AX984"/>
    </row>
    <row r="985" spans="1:50" x14ac:dyDescent="0.25">
      <c r="A985" s="259">
        <v>1112</v>
      </c>
      <c r="B985" s="259" t="s">
        <v>1338</v>
      </c>
      <c r="E985" s="259" t="s">
        <v>928</v>
      </c>
      <c r="G985" s="324">
        <v>761350</v>
      </c>
      <c r="H985" s="325">
        <v>0</v>
      </c>
      <c r="I985" s="324">
        <f t="shared" si="15"/>
        <v>761350</v>
      </c>
      <c r="K985"/>
      <c r="L985"/>
      <c r="M985"/>
      <c r="N985"/>
      <c r="O985"/>
      <c r="P985"/>
      <c r="Q985"/>
      <c r="R985"/>
      <c r="S985"/>
      <c r="T985"/>
      <c r="U985"/>
      <c r="V985"/>
      <c r="W985"/>
      <c r="X985"/>
      <c r="Y985"/>
      <c r="Z985"/>
      <c r="AA985"/>
      <c r="AB985"/>
      <c r="AC985"/>
      <c r="AD985"/>
      <c r="AE985"/>
      <c r="AF985"/>
      <c r="AG985"/>
      <c r="AH985"/>
      <c r="AI985"/>
      <c r="AJ985"/>
      <c r="AK985"/>
      <c r="AL985"/>
      <c r="AM985"/>
      <c r="AN985"/>
      <c r="AO985"/>
      <c r="AP985"/>
      <c r="AQ985"/>
      <c r="AR985"/>
      <c r="AS985"/>
      <c r="AT985"/>
      <c r="AU985"/>
      <c r="AV985"/>
      <c r="AW985"/>
      <c r="AX985"/>
    </row>
    <row r="986" spans="1:50" x14ac:dyDescent="0.25">
      <c r="A986" s="259">
        <v>1113</v>
      </c>
      <c r="B986" s="259" t="s">
        <v>1290</v>
      </c>
      <c r="E986" s="259" t="s">
        <v>928</v>
      </c>
      <c r="G986" s="324">
        <v>800000</v>
      </c>
      <c r="H986" s="325">
        <v>0</v>
      </c>
      <c r="I986" s="324">
        <f t="shared" si="15"/>
        <v>800000</v>
      </c>
      <c r="K986"/>
      <c r="L986"/>
      <c r="M986"/>
      <c r="N986"/>
      <c r="O986"/>
      <c r="P986"/>
      <c r="Q986"/>
      <c r="R986"/>
      <c r="S986"/>
      <c r="T986"/>
      <c r="U986"/>
      <c r="V986"/>
      <c r="W986"/>
      <c r="X986"/>
      <c r="Y986"/>
      <c r="Z986"/>
      <c r="AA986"/>
      <c r="AB986"/>
      <c r="AC986"/>
      <c r="AD986"/>
      <c r="AE986"/>
      <c r="AF986"/>
      <c r="AG986"/>
      <c r="AH986"/>
      <c r="AI986"/>
      <c r="AJ986"/>
      <c r="AK986"/>
      <c r="AL986"/>
      <c r="AM986"/>
      <c r="AN986"/>
      <c r="AO986"/>
      <c r="AP986"/>
      <c r="AQ986"/>
      <c r="AR986"/>
      <c r="AS986"/>
      <c r="AT986"/>
      <c r="AU986"/>
      <c r="AV986"/>
      <c r="AW986"/>
      <c r="AX986"/>
    </row>
    <row r="987" spans="1:50" x14ac:dyDescent="0.25">
      <c r="A987" s="259">
        <v>1114</v>
      </c>
      <c r="B987" s="259" t="s">
        <v>1332</v>
      </c>
      <c r="E987" s="259" t="s">
        <v>928</v>
      </c>
      <c r="G987" s="324">
        <v>858000</v>
      </c>
      <c r="H987" s="325">
        <v>0</v>
      </c>
      <c r="I987" s="324">
        <f t="shared" si="15"/>
        <v>858000</v>
      </c>
      <c r="K987"/>
      <c r="L987"/>
      <c r="M987"/>
      <c r="N987"/>
      <c r="O987"/>
      <c r="P987"/>
      <c r="Q987"/>
      <c r="R987"/>
      <c r="S987"/>
      <c r="T987"/>
      <c r="U987"/>
      <c r="V987"/>
      <c r="W987"/>
      <c r="X987"/>
      <c r="Y987"/>
      <c r="Z987"/>
      <c r="AA987"/>
      <c r="AB987"/>
      <c r="AC987"/>
      <c r="AD987"/>
      <c r="AE987"/>
      <c r="AF987"/>
      <c r="AG987"/>
      <c r="AH987"/>
      <c r="AI987"/>
      <c r="AJ987"/>
      <c r="AK987"/>
      <c r="AL987"/>
      <c r="AM987"/>
      <c r="AN987"/>
      <c r="AO987"/>
      <c r="AP987"/>
      <c r="AQ987"/>
      <c r="AR987"/>
      <c r="AS987"/>
      <c r="AT987"/>
      <c r="AU987"/>
      <c r="AV987"/>
      <c r="AW987"/>
      <c r="AX987"/>
    </row>
    <row r="988" spans="1:50" x14ac:dyDescent="0.25">
      <c r="A988" s="259">
        <v>1115</v>
      </c>
      <c r="B988" s="259" t="s">
        <v>936</v>
      </c>
      <c r="E988" s="259" t="s">
        <v>928</v>
      </c>
      <c r="G988" s="324">
        <v>867700</v>
      </c>
      <c r="H988" s="325">
        <v>0</v>
      </c>
      <c r="I988" s="324">
        <f t="shared" si="15"/>
        <v>867700</v>
      </c>
      <c r="K988"/>
      <c r="L988"/>
      <c r="M988"/>
      <c r="N988"/>
      <c r="O988"/>
      <c r="P988"/>
      <c r="Q988"/>
      <c r="R988"/>
      <c r="S988"/>
      <c r="T988"/>
      <c r="U988"/>
      <c r="V988"/>
      <c r="W988"/>
      <c r="X988"/>
      <c r="Y988"/>
      <c r="Z988"/>
      <c r="AA988"/>
      <c r="AB988"/>
      <c r="AC988"/>
      <c r="AD988"/>
      <c r="AE988"/>
      <c r="AF988"/>
      <c r="AG988"/>
      <c r="AH988"/>
      <c r="AI988"/>
      <c r="AJ988"/>
      <c r="AK988"/>
      <c r="AL988"/>
      <c r="AM988"/>
      <c r="AN988"/>
      <c r="AO988"/>
      <c r="AP988"/>
      <c r="AQ988"/>
      <c r="AR988"/>
      <c r="AS988"/>
      <c r="AT988"/>
      <c r="AU988"/>
      <c r="AV988"/>
      <c r="AW988"/>
      <c r="AX988"/>
    </row>
    <row r="989" spans="1:50" x14ac:dyDescent="0.25">
      <c r="A989" s="259">
        <v>1116</v>
      </c>
      <c r="B989" s="259" t="s">
        <v>1339</v>
      </c>
      <c r="E989" s="259" t="s">
        <v>928</v>
      </c>
      <c r="G989" s="324">
        <v>870000</v>
      </c>
      <c r="H989" s="325">
        <v>0</v>
      </c>
      <c r="I989" s="324">
        <f t="shared" si="15"/>
        <v>870000</v>
      </c>
      <c r="K989"/>
      <c r="L989"/>
      <c r="M989"/>
      <c r="N989"/>
      <c r="O989"/>
      <c r="P989"/>
      <c r="Q989"/>
      <c r="R989"/>
      <c r="S989"/>
      <c r="T989"/>
      <c r="U989"/>
      <c r="V989"/>
      <c r="W989"/>
      <c r="X989"/>
      <c r="Y989"/>
      <c r="Z989"/>
      <c r="AA989"/>
      <c r="AB989"/>
      <c r="AC989"/>
      <c r="AD989"/>
      <c r="AE989"/>
      <c r="AF989"/>
      <c r="AG989"/>
      <c r="AH989"/>
      <c r="AI989"/>
      <c r="AJ989"/>
      <c r="AK989"/>
      <c r="AL989"/>
      <c r="AM989"/>
      <c r="AN989"/>
      <c r="AO989"/>
      <c r="AP989"/>
      <c r="AQ989"/>
      <c r="AR989"/>
      <c r="AS989"/>
      <c r="AT989"/>
      <c r="AU989"/>
      <c r="AV989"/>
      <c r="AW989"/>
      <c r="AX989"/>
    </row>
    <row r="990" spans="1:50" x14ac:dyDescent="0.25">
      <c r="A990" s="259">
        <v>1117</v>
      </c>
      <c r="B990" s="259" t="s">
        <v>1340</v>
      </c>
      <c r="E990" s="259" t="s">
        <v>928</v>
      </c>
      <c r="G990" s="324">
        <v>942000</v>
      </c>
      <c r="H990" s="325">
        <v>0</v>
      </c>
      <c r="I990" s="324">
        <f t="shared" si="15"/>
        <v>942000</v>
      </c>
      <c r="K990"/>
      <c r="L990"/>
      <c r="M990"/>
      <c r="N990"/>
      <c r="O990"/>
      <c r="P990"/>
      <c r="Q990"/>
      <c r="R990"/>
      <c r="S990"/>
      <c r="T990"/>
      <c r="U990"/>
      <c r="V990"/>
      <c r="W990"/>
      <c r="X990"/>
      <c r="Y990"/>
      <c r="Z990"/>
      <c r="AA990"/>
      <c r="AB990"/>
      <c r="AC990"/>
      <c r="AD990"/>
      <c r="AE990"/>
      <c r="AF990"/>
      <c r="AG990"/>
      <c r="AH990"/>
      <c r="AI990"/>
      <c r="AJ990"/>
      <c r="AK990"/>
      <c r="AL990"/>
      <c r="AM990"/>
      <c r="AN990"/>
      <c r="AO990"/>
      <c r="AP990"/>
      <c r="AQ990"/>
      <c r="AR990"/>
      <c r="AS990"/>
      <c r="AT990"/>
      <c r="AU990"/>
      <c r="AV990"/>
      <c r="AW990"/>
      <c r="AX990"/>
    </row>
    <row r="991" spans="1:50" x14ac:dyDescent="0.25">
      <c r="A991" s="259">
        <v>1118</v>
      </c>
      <c r="B991" s="259" t="s">
        <v>36</v>
      </c>
      <c r="E991" s="259" t="s">
        <v>928</v>
      </c>
      <c r="G991" s="324">
        <v>964000</v>
      </c>
      <c r="H991" s="325">
        <v>0</v>
      </c>
      <c r="I991" s="324">
        <f t="shared" si="15"/>
        <v>964000</v>
      </c>
      <c r="K991"/>
      <c r="L991"/>
      <c r="M991"/>
      <c r="N991"/>
      <c r="O991"/>
      <c r="P991"/>
      <c r="Q991"/>
      <c r="R991"/>
      <c r="S991"/>
      <c r="T991"/>
      <c r="U991"/>
      <c r="V991"/>
      <c r="W991"/>
      <c r="X991"/>
      <c r="Y991"/>
      <c r="Z991"/>
      <c r="AA991"/>
      <c r="AB991"/>
      <c r="AC991"/>
      <c r="AD991"/>
      <c r="AE991"/>
      <c r="AF991"/>
      <c r="AG991"/>
      <c r="AH991"/>
      <c r="AI991"/>
      <c r="AJ991"/>
      <c r="AK991"/>
      <c r="AL991"/>
      <c r="AM991"/>
      <c r="AN991"/>
      <c r="AO991"/>
      <c r="AP991"/>
      <c r="AQ991"/>
      <c r="AR991"/>
      <c r="AS991"/>
      <c r="AT991"/>
      <c r="AU991"/>
      <c r="AV991"/>
      <c r="AW991"/>
      <c r="AX991"/>
    </row>
    <row r="992" spans="1:50" x14ac:dyDescent="0.25">
      <c r="A992" s="259">
        <v>1119</v>
      </c>
      <c r="B992" s="259" t="s">
        <v>36</v>
      </c>
      <c r="E992" s="259" t="s">
        <v>928</v>
      </c>
      <c r="G992" s="324">
        <v>964000</v>
      </c>
      <c r="H992" s="325">
        <v>0</v>
      </c>
      <c r="I992" s="324">
        <f t="shared" si="15"/>
        <v>964000</v>
      </c>
      <c r="K992"/>
      <c r="L992"/>
      <c r="M992"/>
      <c r="N992"/>
      <c r="O992"/>
      <c r="P992"/>
      <c r="Q992"/>
      <c r="R992"/>
      <c r="S992"/>
      <c r="T992"/>
      <c r="U992"/>
      <c r="V992"/>
      <c r="W992"/>
      <c r="X992"/>
      <c r="Y992"/>
      <c r="Z992"/>
      <c r="AA992"/>
      <c r="AB992"/>
      <c r="AC992"/>
      <c r="AD992"/>
      <c r="AE992"/>
      <c r="AF992"/>
      <c r="AG992"/>
      <c r="AH992"/>
      <c r="AI992"/>
      <c r="AJ992"/>
      <c r="AK992"/>
      <c r="AL992"/>
      <c r="AM992"/>
      <c r="AN992"/>
      <c r="AO992"/>
      <c r="AP992"/>
      <c r="AQ992"/>
      <c r="AR992"/>
      <c r="AS992"/>
      <c r="AT992"/>
      <c r="AU992"/>
      <c r="AV992"/>
      <c r="AW992"/>
      <c r="AX992"/>
    </row>
    <row r="993" spans="1:50" x14ac:dyDescent="0.25">
      <c r="A993" s="259">
        <v>1120</v>
      </c>
      <c r="B993" s="259" t="s">
        <v>36</v>
      </c>
      <c r="E993" s="259" t="s">
        <v>928</v>
      </c>
      <c r="G993" s="324">
        <v>964000</v>
      </c>
      <c r="H993" s="325">
        <v>0</v>
      </c>
      <c r="I993" s="324">
        <f t="shared" si="15"/>
        <v>964000</v>
      </c>
      <c r="K993"/>
      <c r="L993"/>
      <c r="M993"/>
      <c r="N993"/>
      <c r="O993"/>
      <c r="P993"/>
      <c r="Q993"/>
      <c r="R993"/>
      <c r="S993"/>
      <c r="T993"/>
      <c r="U993"/>
      <c r="V993"/>
      <c r="W993"/>
      <c r="X993"/>
      <c r="Y993"/>
      <c r="Z993"/>
      <c r="AA993"/>
      <c r="AB993"/>
      <c r="AC993"/>
      <c r="AD993"/>
      <c r="AE993"/>
      <c r="AF993"/>
      <c r="AG993"/>
      <c r="AH993"/>
      <c r="AI993"/>
      <c r="AJ993"/>
      <c r="AK993"/>
      <c r="AL993"/>
      <c r="AM993"/>
      <c r="AN993"/>
      <c r="AO993"/>
      <c r="AP993"/>
      <c r="AQ993"/>
      <c r="AR993"/>
      <c r="AS993"/>
      <c r="AT993"/>
      <c r="AU993"/>
      <c r="AV993"/>
      <c r="AW993"/>
      <c r="AX993"/>
    </row>
    <row r="994" spans="1:50" x14ac:dyDescent="0.25">
      <c r="A994" s="259">
        <v>1121</v>
      </c>
      <c r="B994" s="259" t="s">
        <v>36</v>
      </c>
      <c r="E994" s="259" t="s">
        <v>928</v>
      </c>
      <c r="G994" s="324">
        <v>964000</v>
      </c>
      <c r="H994" s="325">
        <v>0</v>
      </c>
      <c r="I994" s="324">
        <f t="shared" si="15"/>
        <v>964000</v>
      </c>
      <c r="K994"/>
      <c r="L994"/>
      <c r="M994"/>
      <c r="N994"/>
      <c r="O994"/>
      <c r="P994"/>
      <c r="Q994"/>
      <c r="R994"/>
      <c r="S994"/>
      <c r="T994"/>
      <c r="U994"/>
      <c r="V994"/>
      <c r="W994"/>
      <c r="X994"/>
      <c r="Y994"/>
      <c r="Z994"/>
      <c r="AA994"/>
      <c r="AB994"/>
      <c r="AC994"/>
      <c r="AD994"/>
      <c r="AE994"/>
      <c r="AF994"/>
      <c r="AG994"/>
      <c r="AH994"/>
      <c r="AI994"/>
      <c r="AJ994"/>
      <c r="AK994"/>
      <c r="AL994"/>
      <c r="AM994"/>
      <c r="AN994"/>
      <c r="AO994"/>
      <c r="AP994"/>
      <c r="AQ994"/>
      <c r="AR994"/>
      <c r="AS994"/>
      <c r="AT994"/>
      <c r="AU994"/>
      <c r="AV994"/>
      <c r="AW994"/>
      <c r="AX994"/>
    </row>
    <row r="995" spans="1:50" x14ac:dyDescent="0.25">
      <c r="A995" s="259">
        <v>1122</v>
      </c>
      <c r="B995" s="259" t="s">
        <v>1306</v>
      </c>
      <c r="E995" s="259" t="s">
        <v>928</v>
      </c>
      <c r="G995" s="324">
        <v>1000000</v>
      </c>
      <c r="H995" s="325">
        <v>0</v>
      </c>
      <c r="I995" s="324">
        <f t="shared" si="15"/>
        <v>1000000</v>
      </c>
      <c r="K995"/>
      <c r="L995"/>
      <c r="M995"/>
      <c r="N995"/>
      <c r="O995"/>
      <c r="P995"/>
      <c r="Q995"/>
      <c r="R995"/>
      <c r="S995"/>
      <c r="T995"/>
      <c r="U995"/>
      <c r="V995"/>
      <c r="W995"/>
      <c r="X995"/>
      <c r="Y995"/>
      <c r="Z995"/>
      <c r="AA995"/>
      <c r="AB995"/>
      <c r="AC995"/>
      <c r="AD995"/>
      <c r="AE995"/>
      <c r="AF995"/>
      <c r="AG995"/>
      <c r="AH995"/>
      <c r="AI995"/>
      <c r="AJ995"/>
      <c r="AK995"/>
      <c r="AL995"/>
      <c r="AM995"/>
      <c r="AN995"/>
      <c r="AO995"/>
      <c r="AP995"/>
      <c r="AQ995"/>
      <c r="AR995"/>
      <c r="AS995"/>
      <c r="AT995"/>
      <c r="AU995"/>
      <c r="AV995"/>
      <c r="AW995"/>
      <c r="AX995"/>
    </row>
    <row r="996" spans="1:50" x14ac:dyDescent="0.25">
      <c r="A996" s="259">
        <v>1123</v>
      </c>
      <c r="B996" s="259" t="s">
        <v>964</v>
      </c>
      <c r="E996" s="259" t="s">
        <v>928</v>
      </c>
      <c r="G996" s="324">
        <v>1000000</v>
      </c>
      <c r="H996" s="325">
        <v>0</v>
      </c>
      <c r="I996" s="324">
        <f t="shared" si="15"/>
        <v>1000000</v>
      </c>
      <c r="K996"/>
      <c r="L996"/>
      <c r="M996"/>
      <c r="N996"/>
      <c r="O996"/>
      <c r="P996"/>
      <c r="Q996"/>
      <c r="R996"/>
      <c r="S996"/>
      <c r="T996"/>
      <c r="U996"/>
      <c r="V996"/>
      <c r="W996"/>
      <c r="X996"/>
      <c r="Y996"/>
      <c r="Z996"/>
      <c r="AA996"/>
      <c r="AB996"/>
      <c r="AC996"/>
      <c r="AD996"/>
      <c r="AE996"/>
      <c r="AF996"/>
      <c r="AG996"/>
      <c r="AH996"/>
      <c r="AI996"/>
      <c r="AJ996"/>
      <c r="AK996"/>
      <c r="AL996"/>
      <c r="AM996"/>
      <c r="AN996"/>
      <c r="AO996"/>
      <c r="AP996"/>
      <c r="AQ996"/>
      <c r="AR996"/>
      <c r="AS996"/>
      <c r="AT996"/>
      <c r="AU996"/>
      <c r="AV996"/>
      <c r="AW996"/>
      <c r="AX996"/>
    </row>
    <row r="997" spans="1:50" x14ac:dyDescent="0.25">
      <c r="A997" s="259">
        <v>1124</v>
      </c>
      <c r="B997" s="259" t="s">
        <v>964</v>
      </c>
      <c r="E997" s="259" t="s">
        <v>928</v>
      </c>
      <c r="G997" s="324">
        <v>1000000</v>
      </c>
      <c r="H997" s="325">
        <v>0</v>
      </c>
      <c r="I997" s="324">
        <f t="shared" si="15"/>
        <v>1000000</v>
      </c>
      <c r="K997"/>
      <c r="L997"/>
      <c r="M997"/>
      <c r="N997"/>
      <c r="O997"/>
      <c r="P997"/>
      <c r="Q997"/>
      <c r="R997"/>
      <c r="S997"/>
      <c r="T997"/>
      <c r="U997"/>
      <c r="V997"/>
      <c r="W997"/>
      <c r="X997"/>
      <c r="Y997"/>
      <c r="Z997"/>
      <c r="AA997"/>
      <c r="AB997"/>
      <c r="AC997"/>
      <c r="AD997"/>
      <c r="AE997"/>
      <c r="AF997"/>
      <c r="AG997"/>
      <c r="AH997"/>
      <c r="AI997"/>
      <c r="AJ997"/>
      <c r="AK997"/>
      <c r="AL997"/>
      <c r="AM997"/>
      <c r="AN997"/>
      <c r="AO997"/>
      <c r="AP997"/>
      <c r="AQ997"/>
      <c r="AR997"/>
      <c r="AS997"/>
      <c r="AT997"/>
      <c r="AU997"/>
      <c r="AV997"/>
      <c r="AW997"/>
      <c r="AX997"/>
    </row>
    <row r="998" spans="1:50" x14ac:dyDescent="0.25">
      <c r="A998" s="259">
        <v>1125</v>
      </c>
      <c r="B998" s="259" t="s">
        <v>1228</v>
      </c>
      <c r="E998" s="259" t="s">
        <v>928</v>
      </c>
      <c r="G998" s="324">
        <v>1000000</v>
      </c>
      <c r="H998" s="325">
        <v>0</v>
      </c>
      <c r="I998" s="324">
        <f t="shared" si="15"/>
        <v>1000000</v>
      </c>
      <c r="K998"/>
      <c r="L998"/>
      <c r="M998"/>
      <c r="N998"/>
      <c r="O998"/>
      <c r="P998"/>
      <c r="Q998"/>
      <c r="R998"/>
      <c r="S998"/>
      <c r="T998"/>
      <c r="U998"/>
      <c r="V998"/>
      <c r="W998"/>
      <c r="X998"/>
      <c r="Y998"/>
      <c r="Z998"/>
      <c r="AA998"/>
      <c r="AB998"/>
      <c r="AC998"/>
      <c r="AD998"/>
      <c r="AE998"/>
      <c r="AF998"/>
      <c r="AG998"/>
      <c r="AH998"/>
      <c r="AI998"/>
      <c r="AJ998"/>
      <c r="AK998"/>
      <c r="AL998"/>
      <c r="AM998"/>
      <c r="AN998"/>
      <c r="AO998"/>
      <c r="AP998"/>
      <c r="AQ998"/>
      <c r="AR998"/>
      <c r="AS998"/>
      <c r="AT998"/>
      <c r="AU998"/>
      <c r="AV998"/>
      <c r="AW998"/>
      <c r="AX998"/>
    </row>
    <row r="999" spans="1:50" x14ac:dyDescent="0.25">
      <c r="A999" s="259">
        <v>1126</v>
      </c>
      <c r="B999" s="259" t="s">
        <v>1341</v>
      </c>
      <c r="E999" s="259" t="s">
        <v>928</v>
      </c>
      <c r="G999" s="324">
        <v>1000000</v>
      </c>
      <c r="H999" s="325">
        <v>0</v>
      </c>
      <c r="I999" s="324">
        <f t="shared" si="15"/>
        <v>1000000</v>
      </c>
      <c r="K999"/>
      <c r="L999"/>
      <c r="M999"/>
      <c r="N999"/>
      <c r="O999"/>
      <c r="P999"/>
      <c r="Q999"/>
      <c r="R999"/>
      <c r="S999"/>
      <c r="T999"/>
      <c r="U999"/>
      <c r="V999"/>
      <c r="W999"/>
      <c r="X999"/>
      <c r="Y999"/>
      <c r="Z999"/>
      <c r="AA999"/>
      <c r="AB999"/>
      <c r="AC999"/>
      <c r="AD999"/>
      <c r="AE999"/>
      <c r="AF999"/>
      <c r="AG999"/>
      <c r="AH999"/>
      <c r="AI999"/>
      <c r="AJ999"/>
      <c r="AK999"/>
      <c r="AL999"/>
      <c r="AM999"/>
      <c r="AN999"/>
      <c r="AO999"/>
      <c r="AP999"/>
      <c r="AQ999"/>
      <c r="AR999"/>
      <c r="AS999"/>
      <c r="AT999"/>
      <c r="AU999"/>
      <c r="AV999"/>
      <c r="AW999"/>
      <c r="AX999"/>
    </row>
    <row r="1000" spans="1:50" x14ac:dyDescent="0.25">
      <c r="A1000" s="259">
        <v>1128</v>
      </c>
      <c r="B1000" s="259" t="s">
        <v>1209</v>
      </c>
      <c r="E1000" s="259" t="s">
        <v>928</v>
      </c>
      <c r="G1000" s="324">
        <v>1000000</v>
      </c>
      <c r="H1000" s="325">
        <v>0</v>
      </c>
      <c r="I1000" s="324">
        <f t="shared" si="15"/>
        <v>1000000</v>
      </c>
      <c r="K1000"/>
      <c r="L1000"/>
      <c r="M1000"/>
      <c r="N1000"/>
      <c r="O1000"/>
      <c r="P1000"/>
      <c r="Q1000"/>
      <c r="R1000"/>
      <c r="S1000"/>
      <c r="T1000"/>
      <c r="U1000"/>
      <c r="V1000"/>
      <c r="W1000"/>
      <c r="X1000"/>
      <c r="Y1000"/>
      <c r="Z1000"/>
      <c r="AA1000"/>
      <c r="AB1000"/>
      <c r="AC1000"/>
      <c r="AD1000"/>
      <c r="AE1000"/>
      <c r="AF1000"/>
      <c r="AG1000"/>
      <c r="AH1000"/>
      <c r="AI1000"/>
      <c r="AJ1000"/>
      <c r="AK1000"/>
      <c r="AL1000"/>
      <c r="AM1000"/>
      <c r="AN1000"/>
      <c r="AO1000"/>
      <c r="AP1000"/>
      <c r="AQ1000"/>
      <c r="AR1000"/>
      <c r="AS1000"/>
      <c r="AT1000"/>
      <c r="AU1000"/>
      <c r="AV1000"/>
      <c r="AW1000"/>
      <c r="AX1000"/>
    </row>
    <row r="1001" spans="1:50" x14ac:dyDescent="0.25">
      <c r="A1001" s="259">
        <v>1129</v>
      </c>
      <c r="B1001" s="259" t="s">
        <v>1330</v>
      </c>
      <c r="E1001" s="259" t="s">
        <v>928</v>
      </c>
      <c r="G1001" s="324">
        <v>1000000</v>
      </c>
      <c r="H1001" s="325">
        <v>0</v>
      </c>
      <c r="I1001" s="324">
        <f t="shared" si="15"/>
        <v>1000000</v>
      </c>
      <c r="K1001"/>
      <c r="L1001"/>
      <c r="M1001"/>
      <c r="N1001"/>
      <c r="O1001"/>
      <c r="P1001"/>
      <c r="Q1001"/>
      <c r="R1001"/>
      <c r="S1001"/>
      <c r="T1001"/>
      <c r="U1001"/>
      <c r="V1001"/>
      <c r="W1001"/>
      <c r="X1001"/>
      <c r="Y1001"/>
      <c r="Z1001"/>
      <c r="AA1001"/>
      <c r="AB1001"/>
      <c r="AC1001"/>
      <c r="AD1001"/>
      <c r="AE1001"/>
      <c r="AF1001"/>
      <c r="AG1001"/>
      <c r="AH1001"/>
      <c r="AI1001"/>
      <c r="AJ1001"/>
      <c r="AK1001"/>
      <c r="AL1001"/>
      <c r="AM1001"/>
      <c r="AN1001"/>
      <c r="AO1001"/>
      <c r="AP1001"/>
      <c r="AQ1001"/>
      <c r="AR1001"/>
      <c r="AS1001"/>
      <c r="AT1001"/>
      <c r="AU1001"/>
      <c r="AV1001"/>
      <c r="AW1001"/>
      <c r="AX1001"/>
    </row>
    <row r="1002" spans="1:50" x14ac:dyDescent="0.25">
      <c r="A1002" s="259">
        <v>1130</v>
      </c>
      <c r="B1002" s="259" t="s">
        <v>1342</v>
      </c>
      <c r="E1002" s="259" t="s">
        <v>928</v>
      </c>
      <c r="G1002" s="324">
        <v>1000000</v>
      </c>
      <c r="H1002" s="325">
        <v>0</v>
      </c>
      <c r="I1002" s="324">
        <f t="shared" si="15"/>
        <v>1000000</v>
      </c>
      <c r="K1002"/>
      <c r="L1002"/>
      <c r="M1002"/>
      <c r="N1002"/>
      <c r="O1002"/>
      <c r="P1002"/>
      <c r="Q1002"/>
      <c r="R1002"/>
      <c r="S1002"/>
      <c r="T1002"/>
      <c r="U1002"/>
      <c r="V1002"/>
      <c r="W1002"/>
      <c r="X1002"/>
      <c r="Y1002"/>
      <c r="Z1002"/>
      <c r="AA1002"/>
      <c r="AB1002"/>
      <c r="AC1002"/>
      <c r="AD1002"/>
      <c r="AE1002"/>
      <c r="AF1002"/>
      <c r="AG1002"/>
      <c r="AH1002"/>
      <c r="AI1002"/>
      <c r="AJ1002"/>
      <c r="AK1002"/>
      <c r="AL1002"/>
      <c r="AM1002"/>
      <c r="AN1002"/>
      <c r="AO1002"/>
      <c r="AP1002"/>
      <c r="AQ1002"/>
      <c r="AR1002"/>
      <c r="AS1002"/>
      <c r="AT1002"/>
      <c r="AU1002"/>
      <c r="AV1002"/>
      <c r="AW1002"/>
      <c r="AX1002"/>
    </row>
    <row r="1003" spans="1:50" x14ac:dyDescent="0.25">
      <c r="A1003" s="259">
        <v>1131</v>
      </c>
      <c r="B1003" s="259" t="s">
        <v>1342</v>
      </c>
      <c r="E1003" s="259" t="s">
        <v>928</v>
      </c>
      <c r="G1003" s="324">
        <v>1000000</v>
      </c>
      <c r="H1003" s="325">
        <v>0</v>
      </c>
      <c r="I1003" s="324">
        <f t="shared" si="15"/>
        <v>1000000</v>
      </c>
      <c r="K1003"/>
      <c r="L1003"/>
      <c r="M1003"/>
      <c r="N1003"/>
      <c r="O1003"/>
      <c r="P1003"/>
      <c r="Q1003"/>
      <c r="R1003"/>
      <c r="S1003"/>
      <c r="T1003"/>
      <c r="U1003"/>
      <c r="V1003"/>
      <c r="W1003"/>
      <c r="X1003"/>
      <c r="Y1003"/>
      <c r="Z1003"/>
      <c r="AA1003"/>
      <c r="AB1003"/>
      <c r="AC1003"/>
      <c r="AD1003"/>
      <c r="AE1003"/>
      <c r="AF1003"/>
      <c r="AG1003"/>
      <c r="AH1003"/>
      <c r="AI1003"/>
      <c r="AJ1003"/>
      <c r="AK1003"/>
      <c r="AL1003"/>
      <c r="AM1003"/>
      <c r="AN1003"/>
      <c r="AO1003"/>
      <c r="AP1003"/>
      <c r="AQ1003"/>
      <c r="AR1003"/>
      <c r="AS1003"/>
      <c r="AT1003"/>
      <c r="AU1003"/>
      <c r="AV1003"/>
      <c r="AW1003"/>
      <c r="AX1003"/>
    </row>
    <row r="1004" spans="1:50" x14ac:dyDescent="0.25">
      <c r="A1004" s="259">
        <v>1132</v>
      </c>
      <c r="B1004" s="259" t="s">
        <v>1343</v>
      </c>
      <c r="E1004" s="259" t="s">
        <v>928</v>
      </c>
      <c r="G1004" s="324">
        <v>1022500</v>
      </c>
      <c r="H1004" s="325">
        <v>0</v>
      </c>
      <c r="I1004" s="324">
        <f t="shared" si="15"/>
        <v>1022500</v>
      </c>
      <c r="K1004"/>
      <c r="L1004"/>
      <c r="M1004"/>
      <c r="N1004"/>
      <c r="O1004"/>
      <c r="P1004"/>
      <c r="Q1004"/>
      <c r="R1004"/>
      <c r="S1004"/>
      <c r="T1004"/>
      <c r="U1004"/>
      <c r="V1004"/>
      <c r="W1004"/>
      <c r="X1004"/>
      <c r="Y1004"/>
      <c r="Z1004"/>
      <c r="AA1004"/>
      <c r="AB1004"/>
      <c r="AC1004"/>
      <c r="AD1004"/>
      <c r="AE1004"/>
      <c r="AF1004"/>
      <c r="AG1004"/>
      <c r="AH1004"/>
      <c r="AI1004"/>
      <c r="AJ1004"/>
      <c r="AK1004"/>
      <c r="AL1004"/>
      <c r="AM1004"/>
      <c r="AN1004"/>
      <c r="AO1004"/>
      <c r="AP1004"/>
      <c r="AQ1004"/>
      <c r="AR1004"/>
      <c r="AS1004"/>
      <c r="AT1004"/>
      <c r="AU1004"/>
      <c r="AV1004"/>
      <c r="AW1004"/>
      <c r="AX1004"/>
    </row>
    <row r="1005" spans="1:50" x14ac:dyDescent="0.25">
      <c r="A1005" s="259">
        <v>1133</v>
      </c>
      <c r="B1005" s="259" t="s">
        <v>1344</v>
      </c>
      <c r="E1005" s="259" t="s">
        <v>928</v>
      </c>
      <c r="G1005" s="324">
        <v>1030000</v>
      </c>
      <c r="H1005" s="325">
        <v>0</v>
      </c>
      <c r="I1005" s="324">
        <f t="shared" si="15"/>
        <v>1030000</v>
      </c>
      <c r="K1005"/>
      <c r="L1005"/>
      <c r="M1005"/>
      <c r="N1005"/>
      <c r="O1005"/>
      <c r="P1005"/>
      <c r="Q1005"/>
      <c r="R1005"/>
      <c r="S1005"/>
      <c r="T1005"/>
      <c r="U1005"/>
      <c r="V1005"/>
      <c r="W1005"/>
      <c r="X1005"/>
      <c r="Y1005"/>
      <c r="Z1005"/>
      <c r="AA1005"/>
      <c r="AB1005"/>
      <c r="AC1005"/>
      <c r="AD1005"/>
      <c r="AE1005"/>
      <c r="AF1005"/>
      <c r="AG1005"/>
      <c r="AH1005"/>
      <c r="AI1005"/>
      <c r="AJ1005"/>
      <c r="AK1005"/>
      <c r="AL1005"/>
      <c r="AM1005"/>
      <c r="AN1005"/>
      <c r="AO1005"/>
      <c r="AP1005"/>
      <c r="AQ1005"/>
      <c r="AR1005"/>
      <c r="AS1005"/>
      <c r="AT1005"/>
      <c r="AU1005"/>
      <c r="AV1005"/>
      <c r="AW1005"/>
      <c r="AX1005"/>
    </row>
    <row r="1006" spans="1:50" x14ac:dyDescent="0.25">
      <c r="A1006" s="259">
        <v>1134</v>
      </c>
      <c r="B1006" s="259" t="s">
        <v>1345</v>
      </c>
      <c r="E1006" s="259" t="s">
        <v>928</v>
      </c>
      <c r="G1006" s="324">
        <v>1062000</v>
      </c>
      <c r="H1006" s="325">
        <v>0</v>
      </c>
      <c r="I1006" s="324">
        <f t="shared" si="15"/>
        <v>1062000</v>
      </c>
      <c r="K1006"/>
      <c r="L1006"/>
      <c r="M1006"/>
      <c r="N1006"/>
      <c r="O1006"/>
      <c r="P1006"/>
      <c r="Q1006"/>
      <c r="R1006"/>
      <c r="S1006"/>
      <c r="T1006"/>
      <c r="U1006"/>
      <c r="V1006"/>
      <c r="W1006"/>
      <c r="X1006"/>
      <c r="Y1006"/>
      <c r="Z1006"/>
      <c r="AA1006"/>
      <c r="AB1006"/>
      <c r="AC1006"/>
      <c r="AD1006"/>
      <c r="AE1006"/>
      <c r="AF1006"/>
      <c r="AG1006"/>
      <c r="AH1006"/>
      <c r="AI1006"/>
      <c r="AJ1006"/>
      <c r="AK1006"/>
      <c r="AL1006"/>
      <c r="AM1006"/>
      <c r="AN1006"/>
      <c r="AO1006"/>
      <c r="AP1006"/>
      <c r="AQ1006"/>
      <c r="AR1006"/>
      <c r="AS1006"/>
      <c r="AT1006"/>
      <c r="AU1006"/>
      <c r="AV1006"/>
      <c r="AW1006"/>
      <c r="AX1006"/>
    </row>
    <row r="1007" spans="1:50" x14ac:dyDescent="0.25">
      <c r="A1007" s="259">
        <v>1135</v>
      </c>
      <c r="B1007" s="259" t="s">
        <v>1346</v>
      </c>
      <c r="E1007" s="259" t="s">
        <v>928</v>
      </c>
      <c r="G1007" s="324">
        <v>1162300</v>
      </c>
      <c r="H1007" s="325">
        <v>0</v>
      </c>
      <c r="I1007" s="324">
        <f t="shared" si="15"/>
        <v>1162300</v>
      </c>
      <c r="K1007"/>
      <c r="L1007"/>
      <c r="M1007"/>
      <c r="N1007"/>
      <c r="O1007"/>
      <c r="P1007"/>
      <c r="Q1007"/>
      <c r="R1007"/>
      <c r="S1007"/>
      <c r="T1007"/>
      <c r="U1007"/>
      <c r="V1007"/>
      <c r="W1007"/>
      <c r="X1007"/>
      <c r="Y1007"/>
      <c r="Z1007"/>
      <c r="AA1007"/>
      <c r="AB1007"/>
      <c r="AC1007"/>
      <c r="AD1007"/>
      <c r="AE1007"/>
      <c r="AF1007"/>
      <c r="AG1007"/>
      <c r="AH1007"/>
      <c r="AI1007"/>
      <c r="AJ1007"/>
      <c r="AK1007"/>
      <c r="AL1007"/>
      <c r="AM1007"/>
      <c r="AN1007"/>
      <c r="AO1007"/>
      <c r="AP1007"/>
      <c r="AQ1007"/>
      <c r="AR1007"/>
      <c r="AS1007"/>
      <c r="AT1007"/>
      <c r="AU1007"/>
      <c r="AV1007"/>
      <c r="AW1007"/>
      <c r="AX1007"/>
    </row>
    <row r="1008" spans="1:50" x14ac:dyDescent="0.25">
      <c r="A1008" s="259">
        <v>1136</v>
      </c>
      <c r="B1008" s="259" t="s">
        <v>1339</v>
      </c>
      <c r="E1008" s="259" t="s">
        <v>928</v>
      </c>
      <c r="G1008" s="324">
        <v>1167200</v>
      </c>
      <c r="H1008" s="325">
        <v>0</v>
      </c>
      <c r="I1008" s="324">
        <f t="shared" si="15"/>
        <v>1167200</v>
      </c>
      <c r="K1008"/>
      <c r="L1008"/>
      <c r="M1008"/>
      <c r="N1008"/>
      <c r="O1008"/>
      <c r="P1008"/>
      <c r="Q1008"/>
      <c r="R1008"/>
      <c r="S1008"/>
      <c r="T1008"/>
      <c r="U1008"/>
      <c r="V1008"/>
      <c r="W1008"/>
      <c r="X1008"/>
      <c r="Y1008"/>
      <c r="Z1008"/>
      <c r="AA1008"/>
      <c r="AB1008"/>
      <c r="AC1008"/>
      <c r="AD1008"/>
      <c r="AE1008"/>
      <c r="AF1008"/>
      <c r="AG1008"/>
      <c r="AH1008"/>
      <c r="AI1008"/>
      <c r="AJ1008"/>
      <c r="AK1008"/>
      <c r="AL1008"/>
      <c r="AM1008"/>
      <c r="AN1008"/>
      <c r="AO1008"/>
      <c r="AP1008"/>
      <c r="AQ1008"/>
      <c r="AR1008"/>
      <c r="AS1008"/>
      <c r="AT1008"/>
      <c r="AU1008"/>
      <c r="AV1008"/>
      <c r="AW1008"/>
      <c r="AX1008"/>
    </row>
    <row r="1009" spans="1:50" x14ac:dyDescent="0.25">
      <c r="A1009" s="259">
        <v>1137</v>
      </c>
      <c r="B1009" s="259" t="s">
        <v>1322</v>
      </c>
      <c r="E1009" s="259" t="s">
        <v>928</v>
      </c>
      <c r="G1009" s="324">
        <v>1167500</v>
      </c>
      <c r="H1009" s="325">
        <v>0</v>
      </c>
      <c r="I1009" s="324">
        <f t="shared" si="15"/>
        <v>1167500</v>
      </c>
      <c r="K1009"/>
      <c r="L1009"/>
      <c r="M1009"/>
      <c r="N1009"/>
      <c r="O1009"/>
      <c r="P1009"/>
      <c r="Q1009"/>
      <c r="R1009"/>
      <c r="S1009"/>
      <c r="T1009"/>
      <c r="U1009"/>
      <c r="V1009"/>
      <c r="W1009"/>
      <c r="X1009"/>
      <c r="Y1009"/>
      <c r="Z1009"/>
      <c r="AA1009"/>
      <c r="AB1009"/>
      <c r="AC1009"/>
      <c r="AD1009"/>
      <c r="AE1009"/>
      <c r="AF1009"/>
      <c r="AG1009"/>
      <c r="AH1009"/>
      <c r="AI1009"/>
      <c r="AJ1009"/>
      <c r="AK1009"/>
      <c r="AL1009"/>
      <c r="AM1009"/>
      <c r="AN1009"/>
      <c r="AO1009"/>
      <c r="AP1009"/>
      <c r="AQ1009"/>
      <c r="AR1009"/>
      <c r="AS1009"/>
      <c r="AT1009"/>
      <c r="AU1009"/>
      <c r="AV1009"/>
      <c r="AW1009"/>
      <c r="AX1009"/>
    </row>
    <row r="1010" spans="1:50" x14ac:dyDescent="0.25">
      <c r="A1010" s="259">
        <v>1138</v>
      </c>
      <c r="B1010" s="259" t="s">
        <v>1347</v>
      </c>
      <c r="E1010" s="259" t="s">
        <v>928</v>
      </c>
      <c r="G1010" s="324">
        <v>1336400</v>
      </c>
      <c r="H1010" s="325">
        <v>0</v>
      </c>
      <c r="I1010" s="324">
        <f t="shared" ref="I1010:I1037" si="16">G1010-H1010</f>
        <v>1336400</v>
      </c>
      <c r="K1010"/>
      <c r="L1010"/>
      <c r="M1010"/>
      <c r="N1010"/>
      <c r="O1010"/>
      <c r="P1010"/>
      <c r="Q1010"/>
      <c r="R1010"/>
      <c r="S1010"/>
      <c r="T1010"/>
      <c r="U1010"/>
      <c r="V1010"/>
      <c r="W1010"/>
      <c r="X1010"/>
      <c r="Y1010"/>
      <c r="Z1010"/>
      <c r="AA1010"/>
      <c r="AB1010"/>
      <c r="AC1010"/>
      <c r="AD1010"/>
      <c r="AE1010"/>
      <c r="AF1010"/>
      <c r="AG1010"/>
      <c r="AH1010"/>
      <c r="AI1010"/>
      <c r="AJ1010"/>
      <c r="AK1010"/>
      <c r="AL1010"/>
      <c r="AM1010"/>
      <c r="AN1010"/>
      <c r="AO1010"/>
      <c r="AP1010"/>
      <c r="AQ1010"/>
      <c r="AR1010"/>
      <c r="AS1010"/>
      <c r="AT1010"/>
      <c r="AU1010"/>
      <c r="AV1010"/>
      <c r="AW1010"/>
      <c r="AX1010"/>
    </row>
    <row r="1011" spans="1:50" x14ac:dyDescent="0.25">
      <c r="A1011" s="259">
        <v>1139</v>
      </c>
      <c r="B1011" s="259" t="s">
        <v>1348</v>
      </c>
      <c r="E1011" s="259" t="s">
        <v>928</v>
      </c>
      <c r="G1011" s="324">
        <v>1356260</v>
      </c>
      <c r="H1011" s="325">
        <v>0</v>
      </c>
      <c r="I1011" s="324">
        <f t="shared" si="16"/>
        <v>1356260</v>
      </c>
      <c r="K1011"/>
      <c r="L1011"/>
      <c r="M1011"/>
      <c r="N1011"/>
      <c r="O1011"/>
      <c r="P1011"/>
      <c r="Q1011"/>
      <c r="R1011"/>
      <c r="S1011"/>
      <c r="T1011"/>
      <c r="U1011"/>
      <c r="V1011"/>
      <c r="W1011"/>
      <c r="X1011"/>
      <c r="Y1011"/>
      <c r="Z1011"/>
      <c r="AA1011"/>
      <c r="AB1011"/>
      <c r="AC1011"/>
      <c r="AD1011"/>
      <c r="AE1011"/>
      <c r="AF1011"/>
      <c r="AG1011"/>
      <c r="AH1011"/>
      <c r="AI1011"/>
      <c r="AJ1011"/>
      <c r="AK1011"/>
      <c r="AL1011"/>
      <c r="AM1011"/>
      <c r="AN1011"/>
      <c r="AO1011"/>
      <c r="AP1011"/>
      <c r="AQ1011"/>
      <c r="AR1011"/>
      <c r="AS1011"/>
      <c r="AT1011"/>
      <c r="AU1011"/>
      <c r="AV1011"/>
      <c r="AW1011"/>
      <c r="AX1011"/>
    </row>
    <row r="1012" spans="1:50" x14ac:dyDescent="0.25">
      <c r="A1012" s="259">
        <v>1140</v>
      </c>
      <c r="B1012" s="259" t="s">
        <v>1349</v>
      </c>
      <c r="E1012" s="259" t="s">
        <v>928</v>
      </c>
      <c r="G1012" s="324">
        <v>1595000</v>
      </c>
      <c r="H1012" s="325">
        <v>0</v>
      </c>
      <c r="I1012" s="324">
        <f t="shared" si="16"/>
        <v>1595000</v>
      </c>
      <c r="K1012" s="173"/>
      <c r="L1012"/>
      <c r="M1012"/>
      <c r="N1012"/>
      <c r="O1012"/>
      <c r="P1012"/>
      <c r="Q1012"/>
      <c r="R1012"/>
      <c r="S1012"/>
      <c r="T1012"/>
      <c r="U1012"/>
      <c r="V1012"/>
      <c r="W1012"/>
      <c r="X1012"/>
      <c r="Y1012"/>
      <c r="Z1012"/>
      <c r="AA1012"/>
      <c r="AB1012"/>
      <c r="AC1012"/>
      <c r="AD1012"/>
      <c r="AE1012"/>
      <c r="AF1012"/>
      <c r="AG1012"/>
      <c r="AH1012"/>
      <c r="AI1012"/>
      <c r="AJ1012"/>
      <c r="AK1012"/>
      <c r="AL1012"/>
      <c r="AM1012"/>
      <c r="AN1012"/>
      <c r="AO1012"/>
      <c r="AP1012"/>
      <c r="AQ1012"/>
      <c r="AR1012"/>
      <c r="AS1012"/>
      <c r="AT1012"/>
      <c r="AU1012"/>
      <c r="AV1012"/>
      <c r="AW1012"/>
      <c r="AX1012"/>
    </row>
    <row r="1013" spans="1:50" x14ac:dyDescent="0.25">
      <c r="A1013" s="259">
        <v>1141</v>
      </c>
      <c r="B1013" s="259" t="s">
        <v>1290</v>
      </c>
      <c r="E1013" s="259" t="s">
        <v>928</v>
      </c>
      <c r="G1013" s="324">
        <v>1600000</v>
      </c>
      <c r="H1013" s="325">
        <v>0</v>
      </c>
      <c r="I1013" s="324">
        <f t="shared" si="16"/>
        <v>1600000</v>
      </c>
      <c r="K1013"/>
      <c r="L1013"/>
      <c r="M1013"/>
      <c r="N1013"/>
      <c r="O1013"/>
      <c r="P1013"/>
      <c r="Q1013"/>
      <c r="R1013"/>
      <c r="S1013"/>
      <c r="T1013"/>
      <c r="U1013"/>
      <c r="V1013"/>
      <c r="W1013"/>
      <c r="X1013"/>
      <c r="Y1013"/>
      <c r="Z1013"/>
      <c r="AA1013"/>
      <c r="AB1013"/>
      <c r="AC1013"/>
      <c r="AD1013"/>
      <c r="AE1013"/>
      <c r="AF1013"/>
      <c r="AG1013"/>
      <c r="AH1013"/>
      <c r="AI1013"/>
      <c r="AJ1013"/>
      <c r="AK1013"/>
      <c r="AL1013"/>
      <c r="AM1013"/>
      <c r="AN1013"/>
      <c r="AO1013"/>
      <c r="AP1013"/>
      <c r="AQ1013"/>
      <c r="AR1013"/>
      <c r="AS1013"/>
      <c r="AT1013"/>
      <c r="AU1013"/>
      <c r="AV1013"/>
      <c r="AW1013"/>
      <c r="AX1013"/>
    </row>
    <row r="1014" spans="1:50" x14ac:dyDescent="0.25">
      <c r="A1014" s="259">
        <v>1142</v>
      </c>
      <c r="B1014" s="259" t="s">
        <v>1350</v>
      </c>
      <c r="E1014" s="259" t="s">
        <v>928</v>
      </c>
      <c r="G1014" s="324">
        <v>1600000</v>
      </c>
      <c r="H1014" s="325">
        <v>0</v>
      </c>
      <c r="I1014" s="324">
        <f t="shared" si="16"/>
        <v>1600000</v>
      </c>
      <c r="K1014"/>
      <c r="L1014"/>
      <c r="M1014"/>
      <c r="N1014"/>
      <c r="O1014"/>
      <c r="P1014"/>
      <c r="Q1014"/>
      <c r="R1014"/>
      <c r="S1014"/>
      <c r="T1014"/>
      <c r="U1014"/>
      <c r="V1014"/>
      <c r="W1014"/>
      <c r="X1014"/>
      <c r="Y1014"/>
      <c r="Z1014"/>
      <c r="AA1014"/>
      <c r="AB1014"/>
      <c r="AC1014"/>
      <c r="AD1014"/>
      <c r="AE1014"/>
      <c r="AF1014"/>
      <c r="AG1014"/>
      <c r="AH1014"/>
      <c r="AI1014"/>
      <c r="AJ1014"/>
      <c r="AK1014"/>
      <c r="AL1014"/>
      <c r="AM1014"/>
      <c r="AN1014"/>
      <c r="AO1014"/>
      <c r="AP1014"/>
      <c r="AQ1014"/>
      <c r="AR1014"/>
      <c r="AS1014"/>
      <c r="AT1014"/>
      <c r="AU1014"/>
      <c r="AV1014"/>
      <c r="AW1014"/>
      <c r="AX1014"/>
    </row>
    <row r="1015" spans="1:50" x14ac:dyDescent="0.25">
      <c r="A1015" s="259">
        <v>1143</v>
      </c>
      <c r="B1015" s="259" t="s">
        <v>1155</v>
      </c>
      <c r="E1015" s="259" t="s">
        <v>928</v>
      </c>
      <c r="G1015" s="324">
        <v>1676750</v>
      </c>
      <c r="H1015" s="325">
        <v>0</v>
      </c>
      <c r="I1015" s="324">
        <f t="shared" si="16"/>
        <v>1676750</v>
      </c>
      <c r="K1015"/>
      <c r="L1015"/>
      <c r="M1015"/>
      <c r="N1015"/>
      <c r="O1015"/>
      <c r="P1015"/>
      <c r="Q1015"/>
      <c r="R1015"/>
      <c r="S1015"/>
      <c r="T1015"/>
      <c r="U1015"/>
      <c r="V1015"/>
      <c r="W1015"/>
      <c r="X1015"/>
      <c r="Y1015"/>
      <c r="Z1015"/>
      <c r="AA1015"/>
      <c r="AB1015"/>
      <c r="AC1015"/>
      <c r="AD1015"/>
      <c r="AE1015"/>
      <c r="AF1015"/>
      <c r="AG1015"/>
      <c r="AH1015"/>
      <c r="AI1015"/>
      <c r="AJ1015"/>
      <c r="AK1015"/>
      <c r="AL1015"/>
      <c r="AM1015"/>
      <c r="AN1015"/>
      <c r="AO1015"/>
      <c r="AP1015"/>
      <c r="AQ1015"/>
      <c r="AR1015"/>
      <c r="AS1015"/>
      <c r="AT1015"/>
      <c r="AU1015"/>
      <c r="AV1015"/>
      <c r="AW1015"/>
      <c r="AX1015"/>
    </row>
    <row r="1016" spans="1:50" x14ac:dyDescent="0.25">
      <c r="A1016" s="259">
        <v>1144</v>
      </c>
      <c r="B1016" s="259" t="s">
        <v>1312</v>
      </c>
      <c r="E1016" s="259" t="s">
        <v>928</v>
      </c>
      <c r="G1016" s="324">
        <v>1800000</v>
      </c>
      <c r="H1016" s="325">
        <v>0</v>
      </c>
      <c r="I1016" s="324">
        <f t="shared" si="16"/>
        <v>1800000</v>
      </c>
      <c r="K1016"/>
      <c r="L1016"/>
      <c r="M1016"/>
      <c r="N1016"/>
      <c r="O1016"/>
      <c r="P1016"/>
      <c r="Q1016"/>
      <c r="R1016"/>
      <c r="S1016"/>
      <c r="T1016"/>
      <c r="U1016"/>
      <c r="V1016"/>
      <c r="W1016"/>
      <c r="X1016"/>
      <c r="Y1016"/>
      <c r="Z1016"/>
      <c r="AA1016"/>
      <c r="AB1016"/>
      <c r="AC1016"/>
      <c r="AD1016"/>
      <c r="AE1016"/>
      <c r="AF1016"/>
      <c r="AG1016"/>
      <c r="AH1016"/>
      <c r="AI1016"/>
      <c r="AJ1016"/>
      <c r="AK1016"/>
      <c r="AL1016"/>
      <c r="AM1016"/>
      <c r="AN1016"/>
      <c r="AO1016"/>
      <c r="AP1016"/>
      <c r="AQ1016"/>
      <c r="AR1016"/>
      <c r="AS1016"/>
      <c r="AT1016"/>
      <c r="AU1016"/>
      <c r="AV1016"/>
      <c r="AW1016"/>
      <c r="AX1016"/>
    </row>
    <row r="1017" spans="1:50" x14ac:dyDescent="0.25">
      <c r="A1017" s="259">
        <v>1145</v>
      </c>
      <c r="B1017" s="259" t="s">
        <v>1351</v>
      </c>
      <c r="E1017" s="259" t="s">
        <v>928</v>
      </c>
      <c r="G1017" s="324">
        <v>1947450</v>
      </c>
      <c r="H1017" s="325">
        <v>0</v>
      </c>
      <c r="I1017" s="324">
        <f t="shared" si="16"/>
        <v>1947450</v>
      </c>
      <c r="K1017"/>
      <c r="L1017"/>
      <c r="M1017"/>
      <c r="N1017"/>
      <c r="O1017"/>
      <c r="P1017"/>
      <c r="Q1017"/>
      <c r="R1017"/>
      <c r="S1017"/>
      <c r="T1017"/>
      <c r="U1017"/>
      <c r="V1017"/>
      <c r="W1017"/>
      <c r="X1017"/>
      <c r="Y1017"/>
      <c r="Z1017"/>
      <c r="AA1017"/>
      <c r="AB1017"/>
      <c r="AC1017"/>
      <c r="AD1017"/>
      <c r="AE1017"/>
      <c r="AF1017"/>
      <c r="AG1017"/>
      <c r="AH1017"/>
      <c r="AI1017"/>
      <c r="AJ1017"/>
      <c r="AK1017"/>
      <c r="AL1017"/>
      <c r="AM1017"/>
      <c r="AN1017"/>
      <c r="AO1017"/>
      <c r="AP1017"/>
      <c r="AQ1017"/>
      <c r="AR1017"/>
      <c r="AS1017"/>
      <c r="AT1017"/>
      <c r="AU1017"/>
      <c r="AV1017"/>
      <c r="AW1017"/>
      <c r="AX1017"/>
    </row>
    <row r="1018" spans="1:50" x14ac:dyDescent="0.25">
      <c r="A1018" s="259">
        <v>1146</v>
      </c>
      <c r="B1018" s="259" t="s">
        <v>1339</v>
      </c>
      <c r="E1018" s="259" t="s">
        <v>928</v>
      </c>
      <c r="G1018" s="324">
        <v>1949208</v>
      </c>
      <c r="H1018" s="325">
        <v>0</v>
      </c>
      <c r="I1018" s="324">
        <f t="shared" si="16"/>
        <v>1949208</v>
      </c>
      <c r="K1018"/>
      <c r="L1018"/>
      <c r="M1018"/>
      <c r="N1018"/>
      <c r="O1018"/>
      <c r="P1018"/>
      <c r="Q1018"/>
      <c r="R1018"/>
      <c r="S1018"/>
      <c r="T1018"/>
      <c r="U1018"/>
      <c r="V1018"/>
      <c r="W1018"/>
      <c r="X1018"/>
      <c r="Y1018"/>
      <c r="Z1018"/>
      <c r="AA1018"/>
      <c r="AB1018"/>
      <c r="AC1018"/>
      <c r="AD1018"/>
      <c r="AE1018"/>
      <c r="AF1018"/>
      <c r="AG1018"/>
      <c r="AH1018"/>
      <c r="AI1018"/>
      <c r="AJ1018"/>
      <c r="AK1018"/>
      <c r="AL1018"/>
      <c r="AM1018"/>
      <c r="AN1018"/>
      <c r="AO1018"/>
      <c r="AP1018"/>
      <c r="AQ1018"/>
      <c r="AR1018"/>
      <c r="AS1018"/>
      <c r="AT1018"/>
      <c r="AU1018"/>
      <c r="AV1018"/>
      <c r="AW1018"/>
      <c r="AX1018"/>
    </row>
    <row r="1019" spans="1:50" x14ac:dyDescent="0.25">
      <c r="A1019" s="259">
        <v>1147</v>
      </c>
      <c r="B1019" s="259" t="s">
        <v>934</v>
      </c>
      <c r="E1019" s="259" t="s">
        <v>928</v>
      </c>
      <c r="G1019" s="324">
        <v>1950000</v>
      </c>
      <c r="H1019" s="325">
        <v>0</v>
      </c>
      <c r="I1019" s="324">
        <f t="shared" si="16"/>
        <v>1950000</v>
      </c>
      <c r="K1019"/>
      <c r="L1019"/>
      <c r="M1019"/>
      <c r="N1019"/>
      <c r="O1019"/>
      <c r="P1019"/>
      <c r="Q1019"/>
      <c r="R1019"/>
      <c r="S1019"/>
      <c r="T1019"/>
      <c r="U1019"/>
      <c r="V1019"/>
      <c r="W1019"/>
      <c r="X1019"/>
      <c r="Y1019"/>
      <c r="Z1019"/>
      <c r="AA1019"/>
      <c r="AB1019"/>
      <c r="AC1019"/>
      <c r="AD1019"/>
      <c r="AE1019"/>
      <c r="AF1019"/>
      <c r="AG1019"/>
      <c r="AH1019"/>
      <c r="AI1019"/>
      <c r="AJ1019"/>
      <c r="AK1019"/>
      <c r="AL1019"/>
      <c r="AM1019"/>
      <c r="AN1019"/>
      <c r="AO1019"/>
      <c r="AP1019"/>
      <c r="AQ1019"/>
      <c r="AR1019"/>
      <c r="AS1019"/>
      <c r="AT1019"/>
      <c r="AU1019"/>
      <c r="AV1019"/>
      <c r="AW1019"/>
      <c r="AX1019"/>
    </row>
    <row r="1020" spans="1:50" x14ac:dyDescent="0.25">
      <c r="A1020" s="259">
        <v>1148</v>
      </c>
      <c r="B1020" s="259" t="s">
        <v>1325</v>
      </c>
      <c r="E1020" s="259" t="s">
        <v>928</v>
      </c>
      <c r="G1020" s="324">
        <v>1950000</v>
      </c>
      <c r="H1020" s="325">
        <v>0</v>
      </c>
      <c r="I1020" s="324">
        <f t="shared" si="16"/>
        <v>1950000</v>
      </c>
      <c r="K1020"/>
      <c r="L1020"/>
      <c r="M1020"/>
      <c r="N1020"/>
      <c r="O1020"/>
      <c r="P1020"/>
      <c r="Q1020"/>
      <c r="R1020"/>
      <c r="S1020"/>
      <c r="T1020"/>
      <c r="U1020"/>
      <c r="V1020"/>
      <c r="W1020"/>
      <c r="X1020"/>
      <c r="Y1020"/>
      <c r="Z1020"/>
      <c r="AA1020"/>
      <c r="AB1020"/>
      <c r="AC1020"/>
      <c r="AD1020"/>
      <c r="AE1020"/>
      <c r="AF1020"/>
      <c r="AG1020"/>
      <c r="AH1020"/>
      <c r="AI1020"/>
      <c r="AJ1020"/>
      <c r="AK1020"/>
      <c r="AL1020"/>
      <c r="AM1020"/>
      <c r="AN1020"/>
      <c r="AO1020"/>
      <c r="AP1020"/>
      <c r="AQ1020"/>
      <c r="AR1020"/>
      <c r="AS1020"/>
      <c r="AT1020"/>
      <c r="AU1020"/>
      <c r="AV1020"/>
      <c r="AW1020"/>
      <c r="AX1020"/>
    </row>
    <row r="1021" spans="1:50" x14ac:dyDescent="0.25">
      <c r="A1021" s="259">
        <v>1149</v>
      </c>
      <c r="B1021" s="259" t="s">
        <v>1352</v>
      </c>
      <c r="E1021" s="259" t="s">
        <v>928</v>
      </c>
      <c r="G1021" s="324">
        <v>2000000</v>
      </c>
      <c r="H1021" s="325">
        <v>0</v>
      </c>
      <c r="I1021" s="324">
        <f t="shared" si="16"/>
        <v>2000000</v>
      </c>
      <c r="K1021"/>
      <c r="L1021"/>
      <c r="M1021"/>
      <c r="N1021"/>
      <c r="O1021"/>
      <c r="P1021"/>
      <c r="Q1021"/>
      <c r="R1021"/>
      <c r="S1021"/>
      <c r="T1021"/>
      <c r="U1021"/>
      <c r="V1021"/>
      <c r="W1021"/>
      <c r="X1021"/>
      <c r="Y1021"/>
      <c r="Z1021"/>
      <c r="AA1021"/>
      <c r="AB1021"/>
      <c r="AC1021"/>
      <c r="AD1021"/>
      <c r="AE1021"/>
      <c r="AF1021"/>
      <c r="AG1021"/>
      <c r="AH1021"/>
      <c r="AI1021"/>
      <c r="AJ1021"/>
      <c r="AK1021"/>
      <c r="AL1021"/>
      <c r="AM1021"/>
      <c r="AN1021"/>
      <c r="AO1021"/>
      <c r="AP1021"/>
      <c r="AQ1021"/>
      <c r="AR1021"/>
      <c r="AS1021"/>
      <c r="AT1021"/>
      <c r="AU1021"/>
      <c r="AV1021"/>
      <c r="AW1021"/>
      <c r="AX1021"/>
    </row>
    <row r="1022" spans="1:50" x14ac:dyDescent="0.25">
      <c r="A1022" s="259">
        <v>1151</v>
      </c>
      <c r="B1022" s="259" t="s">
        <v>1331</v>
      </c>
      <c r="E1022" s="259" t="s">
        <v>928</v>
      </c>
      <c r="G1022" s="324">
        <v>2000000</v>
      </c>
      <c r="H1022" s="325">
        <v>0</v>
      </c>
      <c r="I1022" s="324">
        <f t="shared" si="16"/>
        <v>2000000</v>
      </c>
      <c r="K1022"/>
      <c r="L1022"/>
      <c r="M1022"/>
      <c r="N1022"/>
      <c r="O1022"/>
      <c r="P1022"/>
      <c r="Q1022"/>
      <c r="R1022"/>
      <c r="S1022"/>
      <c r="T1022"/>
      <c r="U1022"/>
      <c r="V1022"/>
      <c r="W1022"/>
      <c r="X1022"/>
      <c r="Y1022"/>
      <c r="Z1022"/>
      <c r="AA1022"/>
      <c r="AB1022"/>
      <c r="AC1022"/>
      <c r="AD1022"/>
      <c r="AE1022"/>
      <c r="AF1022"/>
      <c r="AG1022"/>
      <c r="AH1022"/>
      <c r="AI1022"/>
      <c r="AJ1022"/>
      <c r="AK1022"/>
      <c r="AL1022"/>
      <c r="AM1022"/>
      <c r="AN1022"/>
      <c r="AO1022"/>
      <c r="AP1022"/>
      <c r="AQ1022"/>
      <c r="AR1022"/>
      <c r="AS1022"/>
      <c r="AT1022"/>
      <c r="AU1022"/>
      <c r="AV1022"/>
      <c r="AW1022"/>
      <c r="AX1022"/>
    </row>
    <row r="1023" spans="1:50" x14ac:dyDescent="0.25">
      <c r="A1023" s="259">
        <v>1152</v>
      </c>
      <c r="B1023" s="259" t="s">
        <v>1353</v>
      </c>
      <c r="E1023" s="259" t="s">
        <v>928</v>
      </c>
      <c r="G1023" s="324">
        <v>2000000</v>
      </c>
      <c r="H1023" s="325">
        <v>0</v>
      </c>
      <c r="I1023" s="324">
        <f t="shared" si="16"/>
        <v>2000000</v>
      </c>
      <c r="K1023"/>
      <c r="L1023"/>
      <c r="M1023"/>
      <c r="N1023"/>
      <c r="O1023"/>
      <c r="P1023"/>
      <c r="Q1023"/>
      <c r="R1023"/>
      <c r="S1023"/>
      <c r="T1023"/>
      <c r="U1023"/>
      <c r="V1023"/>
      <c r="W1023"/>
      <c r="X1023"/>
      <c r="Y1023"/>
      <c r="Z1023"/>
      <c r="AA1023"/>
      <c r="AB1023"/>
      <c r="AC1023"/>
      <c r="AD1023"/>
      <c r="AE1023"/>
      <c r="AF1023"/>
      <c r="AG1023"/>
      <c r="AH1023"/>
      <c r="AI1023"/>
      <c r="AJ1023"/>
      <c r="AK1023"/>
      <c r="AL1023"/>
      <c r="AM1023"/>
      <c r="AN1023"/>
      <c r="AO1023"/>
      <c r="AP1023"/>
      <c r="AQ1023"/>
      <c r="AR1023"/>
      <c r="AS1023"/>
      <c r="AT1023"/>
      <c r="AU1023"/>
      <c r="AV1023"/>
      <c r="AW1023"/>
      <c r="AX1023"/>
    </row>
    <row r="1024" spans="1:50" x14ac:dyDescent="0.25">
      <c r="A1024" s="259">
        <v>1153</v>
      </c>
      <c r="B1024" s="259" t="s">
        <v>1354</v>
      </c>
      <c r="E1024" s="259" t="s">
        <v>928</v>
      </c>
      <c r="G1024" s="324">
        <v>2100000</v>
      </c>
      <c r="H1024" s="325">
        <v>0</v>
      </c>
      <c r="I1024" s="324">
        <f t="shared" si="16"/>
        <v>2100000</v>
      </c>
      <c r="K1024"/>
      <c r="L1024"/>
      <c r="M1024"/>
      <c r="N1024"/>
      <c r="O1024"/>
      <c r="P1024"/>
      <c r="Q1024"/>
      <c r="R1024"/>
      <c r="S1024"/>
      <c r="T1024"/>
      <c r="U1024"/>
      <c r="V1024"/>
      <c r="W1024"/>
      <c r="X1024"/>
      <c r="Y1024"/>
      <c r="Z1024"/>
      <c r="AA1024"/>
      <c r="AB1024"/>
      <c r="AC1024"/>
      <c r="AD1024"/>
      <c r="AE1024"/>
      <c r="AF1024"/>
      <c r="AG1024"/>
      <c r="AH1024"/>
      <c r="AI1024"/>
      <c r="AJ1024"/>
      <c r="AK1024"/>
      <c r="AL1024"/>
      <c r="AM1024"/>
      <c r="AN1024"/>
      <c r="AO1024"/>
      <c r="AP1024"/>
      <c r="AQ1024"/>
      <c r="AR1024"/>
      <c r="AS1024"/>
      <c r="AT1024"/>
      <c r="AU1024"/>
      <c r="AV1024"/>
      <c r="AW1024"/>
      <c r="AX1024"/>
    </row>
    <row r="1025" spans="1:50" x14ac:dyDescent="0.25">
      <c r="A1025" s="259">
        <v>1154</v>
      </c>
      <c r="B1025" s="259" t="s">
        <v>1155</v>
      </c>
      <c r="E1025" s="259" t="s">
        <v>928</v>
      </c>
      <c r="G1025" s="324">
        <v>2188000</v>
      </c>
      <c r="H1025" s="325">
        <v>0</v>
      </c>
      <c r="I1025" s="324">
        <f t="shared" si="16"/>
        <v>2188000</v>
      </c>
      <c r="K1025"/>
      <c r="L1025"/>
      <c r="M1025"/>
      <c r="N1025"/>
      <c r="O1025"/>
      <c r="P1025"/>
      <c r="Q1025"/>
      <c r="R1025"/>
      <c r="S1025"/>
      <c r="T1025"/>
      <c r="U1025"/>
      <c r="V1025"/>
      <c r="W1025"/>
      <c r="X1025"/>
      <c r="Y1025"/>
      <c r="Z1025"/>
      <c r="AA1025"/>
      <c r="AB1025"/>
      <c r="AC1025"/>
      <c r="AD1025"/>
      <c r="AE1025"/>
      <c r="AF1025"/>
      <c r="AG1025"/>
      <c r="AH1025"/>
      <c r="AI1025"/>
      <c r="AJ1025"/>
      <c r="AK1025"/>
      <c r="AL1025"/>
      <c r="AM1025"/>
      <c r="AN1025"/>
      <c r="AO1025"/>
      <c r="AP1025"/>
      <c r="AQ1025"/>
      <c r="AR1025"/>
      <c r="AS1025"/>
      <c r="AT1025"/>
      <c r="AU1025"/>
      <c r="AV1025"/>
      <c r="AW1025"/>
      <c r="AX1025"/>
    </row>
    <row r="1026" spans="1:50" x14ac:dyDescent="0.25">
      <c r="A1026" s="259">
        <v>1155</v>
      </c>
      <c r="B1026" s="259" t="s">
        <v>1355</v>
      </c>
      <c r="E1026" s="259" t="s">
        <v>928</v>
      </c>
      <c r="G1026" s="324">
        <v>2440000</v>
      </c>
      <c r="H1026" s="325">
        <v>0</v>
      </c>
      <c r="I1026" s="324">
        <f t="shared" si="16"/>
        <v>2440000</v>
      </c>
      <c r="K1026"/>
      <c r="L1026"/>
      <c r="M1026"/>
      <c r="N1026"/>
      <c r="O1026"/>
      <c r="P1026"/>
      <c r="Q1026"/>
      <c r="R1026"/>
      <c r="S1026"/>
      <c r="T1026"/>
      <c r="U1026"/>
      <c r="V1026"/>
      <c r="W1026"/>
      <c r="X1026"/>
      <c r="Y1026"/>
      <c r="Z1026"/>
      <c r="AA1026"/>
      <c r="AB1026"/>
      <c r="AC1026"/>
      <c r="AD1026"/>
      <c r="AE1026"/>
      <c r="AF1026"/>
      <c r="AG1026"/>
      <c r="AH1026"/>
      <c r="AI1026"/>
      <c r="AJ1026"/>
      <c r="AK1026"/>
      <c r="AL1026"/>
      <c r="AM1026"/>
      <c r="AN1026"/>
      <c r="AO1026"/>
      <c r="AP1026"/>
      <c r="AQ1026"/>
      <c r="AR1026"/>
      <c r="AS1026"/>
      <c r="AT1026"/>
      <c r="AU1026"/>
      <c r="AV1026"/>
      <c r="AW1026"/>
      <c r="AX1026"/>
    </row>
    <row r="1027" spans="1:50" x14ac:dyDescent="0.25">
      <c r="A1027" s="259">
        <v>1156</v>
      </c>
      <c r="B1027" s="259" t="s">
        <v>934</v>
      </c>
      <c r="E1027" s="259" t="s">
        <v>928</v>
      </c>
      <c r="G1027" s="324">
        <v>2471000</v>
      </c>
      <c r="H1027" s="325">
        <v>0</v>
      </c>
      <c r="I1027" s="324">
        <f t="shared" si="16"/>
        <v>2471000</v>
      </c>
      <c r="K1027"/>
      <c r="L1027"/>
      <c r="M1027"/>
      <c r="N1027"/>
      <c r="O1027"/>
      <c r="P1027"/>
      <c r="Q1027"/>
      <c r="R1027"/>
      <c r="S1027"/>
      <c r="T1027"/>
      <c r="U1027"/>
      <c r="V1027"/>
      <c r="W1027"/>
      <c r="X1027"/>
      <c r="Y1027"/>
      <c r="Z1027"/>
      <c r="AA1027"/>
      <c r="AB1027"/>
      <c r="AC1027"/>
      <c r="AD1027"/>
      <c r="AE1027"/>
      <c r="AF1027"/>
      <c r="AG1027"/>
      <c r="AH1027"/>
      <c r="AI1027"/>
      <c r="AJ1027"/>
      <c r="AK1027"/>
      <c r="AL1027"/>
      <c r="AM1027"/>
      <c r="AN1027"/>
      <c r="AO1027"/>
      <c r="AP1027"/>
      <c r="AQ1027"/>
      <c r="AR1027"/>
      <c r="AS1027"/>
      <c r="AT1027"/>
      <c r="AU1027"/>
      <c r="AV1027"/>
      <c r="AW1027"/>
      <c r="AX1027"/>
    </row>
    <row r="1028" spans="1:50" x14ac:dyDescent="0.25">
      <c r="A1028" s="259">
        <v>1157</v>
      </c>
      <c r="B1028" s="259" t="s">
        <v>1352</v>
      </c>
      <c r="E1028" s="259" t="s">
        <v>928</v>
      </c>
      <c r="G1028" s="324">
        <v>2775000</v>
      </c>
      <c r="H1028" s="325">
        <v>0</v>
      </c>
      <c r="I1028" s="324">
        <f t="shared" si="16"/>
        <v>2775000</v>
      </c>
      <c r="K1028"/>
      <c r="L1028"/>
      <c r="M1028"/>
      <c r="N1028"/>
      <c r="O1028"/>
      <c r="P1028"/>
      <c r="Q1028"/>
      <c r="R1028"/>
      <c r="S1028"/>
      <c r="T1028"/>
      <c r="U1028"/>
      <c r="V1028"/>
      <c r="W1028"/>
      <c r="X1028"/>
      <c r="Y1028"/>
      <c r="Z1028"/>
      <c r="AA1028"/>
      <c r="AB1028"/>
      <c r="AC1028"/>
      <c r="AD1028"/>
      <c r="AE1028"/>
      <c r="AF1028"/>
      <c r="AG1028"/>
      <c r="AH1028"/>
      <c r="AI1028"/>
      <c r="AJ1028"/>
      <c r="AK1028"/>
      <c r="AL1028"/>
      <c r="AM1028"/>
      <c r="AN1028"/>
      <c r="AO1028"/>
      <c r="AP1028"/>
      <c r="AQ1028"/>
      <c r="AR1028"/>
      <c r="AS1028"/>
      <c r="AT1028"/>
      <c r="AU1028"/>
      <c r="AV1028"/>
      <c r="AW1028"/>
      <c r="AX1028"/>
    </row>
    <row r="1029" spans="1:50" x14ac:dyDescent="0.25">
      <c r="A1029" s="259">
        <v>1158</v>
      </c>
      <c r="B1029" s="259" t="s">
        <v>1356</v>
      </c>
      <c r="E1029" s="259" t="s">
        <v>928</v>
      </c>
      <c r="G1029" s="324">
        <v>2800500</v>
      </c>
      <c r="H1029" s="325">
        <v>0</v>
      </c>
      <c r="I1029" s="324">
        <f t="shared" si="16"/>
        <v>2800500</v>
      </c>
      <c r="K1029"/>
      <c r="L1029"/>
      <c r="M1029"/>
      <c r="N1029"/>
      <c r="O1029"/>
      <c r="P1029"/>
      <c r="Q1029"/>
      <c r="R1029"/>
      <c r="S1029"/>
      <c r="T1029"/>
      <c r="U1029"/>
      <c r="V1029"/>
      <c r="W1029"/>
      <c r="X1029"/>
      <c r="Y1029"/>
      <c r="Z1029"/>
      <c r="AA1029"/>
      <c r="AB1029"/>
      <c r="AC1029"/>
      <c r="AD1029"/>
      <c r="AE1029"/>
      <c r="AF1029"/>
      <c r="AG1029"/>
      <c r="AH1029"/>
      <c r="AI1029"/>
      <c r="AJ1029"/>
      <c r="AK1029"/>
      <c r="AL1029"/>
      <c r="AM1029"/>
      <c r="AN1029"/>
      <c r="AO1029"/>
      <c r="AP1029"/>
      <c r="AQ1029"/>
      <c r="AR1029"/>
      <c r="AS1029"/>
      <c r="AT1029"/>
      <c r="AU1029"/>
      <c r="AV1029"/>
      <c r="AW1029"/>
      <c r="AX1029"/>
    </row>
    <row r="1030" spans="1:50" x14ac:dyDescent="0.25">
      <c r="A1030" s="259">
        <v>1159</v>
      </c>
      <c r="B1030" s="259" t="s">
        <v>36</v>
      </c>
      <c r="E1030" s="259" t="s">
        <v>928</v>
      </c>
      <c r="G1030" s="324">
        <v>2892000</v>
      </c>
      <c r="H1030" s="325">
        <v>0</v>
      </c>
      <c r="I1030" s="324">
        <f t="shared" si="16"/>
        <v>2892000</v>
      </c>
      <c r="K1030"/>
      <c r="L1030"/>
      <c r="M1030"/>
      <c r="N1030"/>
      <c r="O1030"/>
      <c r="P1030"/>
      <c r="Q1030"/>
      <c r="R1030"/>
      <c r="S1030"/>
      <c r="T1030"/>
      <c r="U1030"/>
      <c r="V1030"/>
      <c r="W1030"/>
      <c r="X1030"/>
      <c r="Y1030"/>
      <c r="Z1030"/>
      <c r="AA1030"/>
      <c r="AB1030"/>
      <c r="AC1030"/>
      <c r="AD1030"/>
      <c r="AE1030"/>
      <c r="AF1030"/>
      <c r="AG1030"/>
      <c r="AH1030"/>
      <c r="AI1030"/>
      <c r="AJ1030"/>
      <c r="AK1030"/>
      <c r="AL1030"/>
      <c r="AM1030"/>
      <c r="AN1030"/>
      <c r="AO1030"/>
      <c r="AP1030"/>
      <c r="AQ1030"/>
      <c r="AR1030"/>
      <c r="AS1030"/>
      <c r="AT1030"/>
      <c r="AU1030"/>
      <c r="AV1030"/>
      <c r="AW1030"/>
      <c r="AX1030"/>
    </row>
    <row r="1031" spans="1:50" x14ac:dyDescent="0.25">
      <c r="A1031" s="259">
        <v>1160</v>
      </c>
      <c r="B1031" s="259" t="s">
        <v>1357</v>
      </c>
      <c r="E1031" s="259" t="s">
        <v>928</v>
      </c>
      <c r="G1031" s="324">
        <v>3000000</v>
      </c>
      <c r="H1031" s="325">
        <v>0</v>
      </c>
      <c r="I1031" s="324">
        <f t="shared" si="16"/>
        <v>3000000</v>
      </c>
      <c r="K1031"/>
      <c r="L1031"/>
      <c r="M1031"/>
      <c r="N1031"/>
      <c r="O1031"/>
      <c r="P1031"/>
      <c r="Q1031"/>
      <c r="R1031"/>
      <c r="S1031"/>
      <c r="T1031"/>
      <c r="U1031"/>
      <c r="V1031"/>
      <c r="W1031"/>
      <c r="X1031"/>
      <c r="Y1031"/>
      <c r="Z1031"/>
      <c r="AA1031"/>
      <c r="AB1031"/>
      <c r="AC1031"/>
      <c r="AD1031"/>
      <c r="AE1031"/>
      <c r="AF1031"/>
      <c r="AG1031"/>
      <c r="AH1031"/>
      <c r="AI1031"/>
      <c r="AJ1031"/>
      <c r="AK1031"/>
      <c r="AL1031"/>
      <c r="AM1031"/>
      <c r="AN1031"/>
      <c r="AO1031"/>
      <c r="AP1031"/>
      <c r="AQ1031"/>
      <c r="AR1031"/>
      <c r="AS1031"/>
      <c r="AT1031"/>
      <c r="AU1031"/>
      <c r="AV1031"/>
      <c r="AW1031"/>
      <c r="AX1031"/>
    </row>
    <row r="1032" spans="1:50" x14ac:dyDescent="0.25">
      <c r="A1032" s="259">
        <v>1162</v>
      </c>
      <c r="B1032" s="259" t="s">
        <v>1156</v>
      </c>
      <c r="E1032" s="259" t="s">
        <v>928</v>
      </c>
      <c r="G1032" s="324">
        <v>3321000</v>
      </c>
      <c r="H1032" s="325">
        <v>0</v>
      </c>
      <c r="I1032" s="324">
        <f t="shared" si="16"/>
        <v>3321000</v>
      </c>
      <c r="K1032"/>
      <c r="L1032"/>
      <c r="M1032"/>
      <c r="N1032"/>
      <c r="O1032"/>
      <c r="P1032"/>
      <c r="Q1032"/>
      <c r="R1032"/>
      <c r="S1032"/>
      <c r="T1032"/>
      <c r="U1032"/>
      <c r="V1032"/>
      <c r="W1032"/>
      <c r="X1032"/>
      <c r="Y1032"/>
      <c r="Z1032"/>
      <c r="AA1032"/>
      <c r="AB1032"/>
      <c r="AC1032"/>
      <c r="AD1032"/>
      <c r="AE1032"/>
      <c r="AF1032"/>
      <c r="AG1032"/>
      <c r="AH1032"/>
      <c r="AI1032"/>
      <c r="AJ1032"/>
      <c r="AK1032"/>
      <c r="AL1032"/>
      <c r="AM1032"/>
      <c r="AN1032"/>
      <c r="AO1032"/>
      <c r="AP1032"/>
      <c r="AQ1032"/>
      <c r="AR1032"/>
      <c r="AS1032"/>
      <c r="AT1032"/>
      <c r="AU1032"/>
      <c r="AV1032"/>
      <c r="AW1032"/>
      <c r="AX1032"/>
    </row>
    <row r="1033" spans="1:50" x14ac:dyDescent="0.25">
      <c r="A1033" s="259">
        <v>1163</v>
      </c>
      <c r="B1033" s="259" t="s">
        <v>1352</v>
      </c>
      <c r="E1033" s="259" t="s">
        <v>928</v>
      </c>
      <c r="G1033" s="324">
        <v>4155000</v>
      </c>
      <c r="H1033" s="325">
        <v>0</v>
      </c>
      <c r="I1033" s="324">
        <f t="shared" si="16"/>
        <v>4155000</v>
      </c>
      <c r="K1033"/>
      <c r="L1033"/>
      <c r="M1033"/>
      <c r="N1033"/>
      <c r="O1033"/>
      <c r="P1033"/>
      <c r="Q1033"/>
      <c r="R1033"/>
      <c r="S1033"/>
      <c r="T1033"/>
      <c r="U1033"/>
      <c r="V1033"/>
      <c r="W1033"/>
      <c r="X1033"/>
      <c r="Y1033"/>
      <c r="Z1033"/>
      <c r="AA1033"/>
      <c r="AB1033"/>
      <c r="AC1033"/>
      <c r="AD1033"/>
      <c r="AE1033"/>
      <c r="AF1033"/>
      <c r="AG1033"/>
      <c r="AH1033"/>
      <c r="AI1033"/>
      <c r="AJ1033"/>
      <c r="AK1033"/>
      <c r="AL1033"/>
      <c r="AM1033"/>
      <c r="AN1033"/>
      <c r="AO1033"/>
      <c r="AP1033"/>
      <c r="AQ1033"/>
      <c r="AR1033"/>
      <c r="AS1033"/>
      <c r="AT1033"/>
      <c r="AU1033"/>
      <c r="AV1033"/>
      <c r="AW1033"/>
      <c r="AX1033"/>
    </row>
    <row r="1034" spans="1:50" x14ac:dyDescent="0.25">
      <c r="A1034" s="259">
        <v>1164</v>
      </c>
      <c r="B1034" s="259" t="s">
        <v>1160</v>
      </c>
      <c r="E1034" s="259" t="s">
        <v>928</v>
      </c>
      <c r="G1034" s="324">
        <v>4500000</v>
      </c>
      <c r="H1034" s="325">
        <v>0</v>
      </c>
      <c r="I1034" s="324">
        <f t="shared" si="16"/>
        <v>4500000</v>
      </c>
      <c r="K1034"/>
      <c r="L1034"/>
      <c r="M1034"/>
      <c r="N1034"/>
      <c r="O1034"/>
      <c r="P1034"/>
      <c r="Q1034"/>
      <c r="R1034"/>
      <c r="S1034"/>
      <c r="T1034"/>
      <c r="U1034"/>
      <c r="V1034"/>
      <c r="W1034"/>
      <c r="X1034"/>
      <c r="Y1034"/>
      <c r="Z1034"/>
      <c r="AA1034"/>
      <c r="AB1034"/>
      <c r="AC1034"/>
      <c r="AD1034"/>
      <c r="AE1034"/>
      <c r="AF1034"/>
      <c r="AG1034"/>
      <c r="AH1034"/>
      <c r="AI1034"/>
      <c r="AJ1034"/>
      <c r="AK1034"/>
      <c r="AL1034"/>
      <c r="AM1034"/>
      <c r="AN1034"/>
      <c r="AO1034"/>
      <c r="AP1034"/>
      <c r="AQ1034"/>
      <c r="AR1034"/>
      <c r="AS1034"/>
      <c r="AT1034"/>
      <c r="AU1034"/>
      <c r="AV1034"/>
      <c r="AW1034"/>
      <c r="AX1034"/>
    </row>
    <row r="1035" spans="1:50" x14ac:dyDescent="0.25">
      <c r="A1035" s="259">
        <v>1165</v>
      </c>
      <c r="B1035" s="259" t="s">
        <v>1358</v>
      </c>
      <c r="E1035" s="259" t="s">
        <v>928</v>
      </c>
      <c r="G1035" s="324">
        <v>4800000</v>
      </c>
      <c r="H1035" s="325">
        <v>0</v>
      </c>
      <c r="I1035" s="324">
        <f t="shared" si="16"/>
        <v>4800000</v>
      </c>
      <c r="K1035"/>
      <c r="L1035"/>
      <c r="M1035"/>
      <c r="N1035"/>
      <c r="O1035"/>
      <c r="P1035"/>
      <c r="Q1035"/>
      <c r="R1035"/>
      <c r="S1035"/>
      <c r="T1035"/>
      <c r="U1035"/>
      <c r="V1035"/>
      <c r="W1035"/>
      <c r="X1035"/>
      <c r="Y1035"/>
      <c r="Z1035"/>
      <c r="AA1035"/>
      <c r="AB1035"/>
      <c r="AC1035"/>
      <c r="AD1035"/>
      <c r="AE1035"/>
      <c r="AF1035"/>
      <c r="AG1035"/>
      <c r="AH1035"/>
      <c r="AI1035"/>
      <c r="AJ1035"/>
      <c r="AK1035"/>
      <c r="AL1035"/>
      <c r="AM1035"/>
      <c r="AN1035"/>
      <c r="AO1035"/>
      <c r="AP1035"/>
      <c r="AQ1035"/>
      <c r="AR1035"/>
      <c r="AS1035"/>
      <c r="AT1035"/>
      <c r="AU1035"/>
      <c r="AV1035"/>
      <c r="AW1035"/>
      <c r="AX1035"/>
    </row>
    <row r="1036" spans="1:50" x14ac:dyDescent="0.25">
      <c r="A1036" s="259">
        <v>1166</v>
      </c>
      <c r="B1036" s="259" t="s">
        <v>1359</v>
      </c>
      <c r="E1036" s="259" t="s">
        <v>928</v>
      </c>
      <c r="G1036" s="324">
        <v>7265500</v>
      </c>
      <c r="H1036" s="325">
        <v>0</v>
      </c>
      <c r="I1036" s="324">
        <f t="shared" si="16"/>
        <v>7265500</v>
      </c>
      <c r="K1036"/>
      <c r="L1036"/>
      <c r="M1036"/>
      <c r="N1036"/>
      <c r="O1036"/>
      <c r="P1036"/>
      <c r="Q1036"/>
      <c r="R1036"/>
      <c r="S1036"/>
      <c r="T1036"/>
      <c r="U1036"/>
      <c r="V1036"/>
      <c r="W1036"/>
      <c r="X1036"/>
      <c r="Y1036"/>
      <c r="Z1036"/>
      <c r="AA1036"/>
      <c r="AB1036"/>
      <c r="AC1036"/>
      <c r="AD1036"/>
      <c r="AE1036"/>
      <c r="AF1036"/>
      <c r="AG1036"/>
      <c r="AH1036"/>
      <c r="AI1036"/>
      <c r="AJ1036"/>
      <c r="AK1036"/>
      <c r="AL1036"/>
      <c r="AM1036"/>
      <c r="AN1036"/>
      <c r="AO1036"/>
      <c r="AP1036"/>
      <c r="AQ1036"/>
      <c r="AR1036"/>
      <c r="AS1036"/>
      <c r="AT1036"/>
      <c r="AU1036"/>
      <c r="AV1036"/>
      <c r="AW1036"/>
      <c r="AX1036"/>
    </row>
    <row r="1037" spans="1:50" x14ac:dyDescent="0.25">
      <c r="A1037" s="259">
        <v>1167</v>
      </c>
      <c r="B1037" s="259" t="s">
        <v>1360</v>
      </c>
      <c r="E1037" s="259" t="s">
        <v>928</v>
      </c>
      <c r="G1037" s="324">
        <v>7974000</v>
      </c>
      <c r="H1037" s="325">
        <v>0</v>
      </c>
      <c r="I1037" s="324">
        <f t="shared" si="16"/>
        <v>7974000</v>
      </c>
      <c r="K1037"/>
      <c r="L1037"/>
      <c r="M1037"/>
      <c r="N1037"/>
      <c r="O1037"/>
      <c r="P1037"/>
      <c r="Q1037"/>
      <c r="R1037"/>
      <c r="S1037"/>
      <c r="T1037"/>
      <c r="U1037"/>
      <c r="V1037"/>
      <c r="W1037"/>
      <c r="X1037"/>
      <c r="Y1037"/>
      <c r="Z1037"/>
      <c r="AA1037"/>
      <c r="AB1037"/>
      <c r="AC1037"/>
      <c r="AD1037"/>
      <c r="AE1037"/>
      <c r="AF1037"/>
      <c r="AG1037"/>
      <c r="AH1037"/>
      <c r="AI1037"/>
      <c r="AJ1037"/>
      <c r="AK1037"/>
      <c r="AL1037"/>
      <c r="AM1037"/>
      <c r="AN1037"/>
      <c r="AO1037"/>
      <c r="AP1037"/>
      <c r="AQ1037"/>
      <c r="AR1037"/>
      <c r="AS1037"/>
      <c r="AT1037"/>
      <c r="AU1037"/>
      <c r="AV1037"/>
      <c r="AW1037"/>
      <c r="AX1037"/>
    </row>
    <row r="1038" spans="1:50" x14ac:dyDescent="0.25">
      <c r="A1038" s="259">
        <v>1169</v>
      </c>
      <c r="B1038" s="259" t="s">
        <v>1174</v>
      </c>
      <c r="D1038" s="259" t="s">
        <v>333</v>
      </c>
      <c r="F1038" s="337" t="s">
        <v>1361</v>
      </c>
      <c r="G1038" s="325">
        <v>239400</v>
      </c>
      <c r="H1038" s="259"/>
      <c r="I1038" s="324">
        <v>239400</v>
      </c>
      <c r="K1038"/>
      <c r="L1038"/>
      <c r="M1038"/>
      <c r="N1038"/>
      <c r="O1038"/>
      <c r="P1038"/>
      <c r="Q1038"/>
      <c r="R1038"/>
      <c r="S1038"/>
      <c r="T1038"/>
      <c r="U1038"/>
      <c r="V1038"/>
      <c r="W1038"/>
      <c r="X1038"/>
      <c r="Y1038"/>
      <c r="Z1038"/>
      <c r="AA1038"/>
      <c r="AB1038"/>
      <c r="AC1038"/>
      <c r="AD1038"/>
      <c r="AE1038"/>
      <c r="AF1038"/>
      <c r="AG1038"/>
      <c r="AH1038"/>
      <c r="AI1038"/>
      <c r="AJ1038"/>
      <c r="AK1038"/>
      <c r="AL1038"/>
      <c r="AM1038"/>
      <c r="AN1038"/>
      <c r="AO1038"/>
      <c r="AP1038"/>
      <c r="AQ1038"/>
      <c r="AR1038"/>
      <c r="AS1038"/>
      <c r="AT1038"/>
      <c r="AU1038"/>
      <c r="AV1038"/>
      <c r="AW1038"/>
      <c r="AX1038"/>
    </row>
    <row r="1039" spans="1:50" x14ac:dyDescent="0.25">
      <c r="A1039" s="259">
        <v>1170</v>
      </c>
      <c r="B1039" s="259" t="s">
        <v>1174</v>
      </c>
      <c r="D1039" s="259" t="s">
        <v>333</v>
      </c>
      <c r="F1039" s="337" t="s">
        <v>1361</v>
      </c>
      <c r="G1039" s="325">
        <v>147000</v>
      </c>
      <c r="H1039" s="259"/>
      <c r="I1039" s="324">
        <v>147000</v>
      </c>
      <c r="K1039"/>
      <c r="L1039"/>
      <c r="M1039"/>
      <c r="N1039"/>
      <c r="O1039"/>
      <c r="P1039"/>
      <c r="Q1039"/>
      <c r="R1039"/>
      <c r="S1039"/>
      <c r="T1039"/>
      <c r="U1039"/>
      <c r="V1039"/>
      <c r="W1039"/>
      <c r="X1039"/>
      <c r="Y1039"/>
      <c r="Z1039"/>
      <c r="AA1039"/>
      <c r="AB1039"/>
      <c r="AC1039"/>
      <c r="AD1039"/>
      <c r="AE1039"/>
      <c r="AF1039"/>
      <c r="AG1039"/>
      <c r="AH1039"/>
      <c r="AI1039"/>
      <c r="AJ1039"/>
      <c r="AK1039"/>
      <c r="AL1039"/>
      <c r="AM1039"/>
      <c r="AN1039"/>
      <c r="AO1039"/>
      <c r="AP1039"/>
      <c r="AQ1039"/>
      <c r="AR1039"/>
      <c r="AS1039"/>
      <c r="AT1039"/>
      <c r="AU1039"/>
      <c r="AV1039"/>
      <c r="AW1039"/>
      <c r="AX1039"/>
    </row>
    <row r="1040" spans="1:50" x14ac:dyDescent="0.25">
      <c r="A1040" s="259">
        <v>1171</v>
      </c>
      <c r="B1040" s="259" t="s">
        <v>1174</v>
      </c>
      <c r="D1040" s="259" t="s">
        <v>333</v>
      </c>
      <c r="F1040" s="337" t="s">
        <v>1361</v>
      </c>
      <c r="G1040" s="325">
        <v>15000</v>
      </c>
      <c r="H1040" s="259"/>
      <c r="I1040" s="324">
        <v>15000</v>
      </c>
      <c r="K1040"/>
      <c r="L1040"/>
      <c r="M1040"/>
      <c r="N1040"/>
      <c r="O1040"/>
      <c r="P1040"/>
      <c r="Q1040"/>
      <c r="R1040"/>
      <c r="S1040"/>
      <c r="T1040"/>
      <c r="U1040"/>
      <c r="V1040"/>
      <c r="W1040"/>
      <c r="X1040"/>
      <c r="Y1040"/>
      <c r="Z1040"/>
      <c r="AA1040"/>
      <c r="AB1040"/>
      <c r="AC1040"/>
      <c r="AD1040"/>
      <c r="AE1040"/>
      <c r="AF1040"/>
      <c r="AG1040"/>
      <c r="AH1040"/>
      <c r="AI1040"/>
      <c r="AJ1040"/>
      <c r="AK1040"/>
      <c r="AL1040"/>
      <c r="AM1040"/>
      <c r="AN1040"/>
      <c r="AO1040"/>
      <c r="AP1040"/>
      <c r="AQ1040"/>
      <c r="AR1040"/>
      <c r="AS1040"/>
      <c r="AT1040"/>
      <c r="AU1040"/>
      <c r="AV1040"/>
      <c r="AW1040"/>
      <c r="AX1040"/>
    </row>
    <row r="1041" spans="1:50" x14ac:dyDescent="0.25">
      <c r="A1041" s="259">
        <v>1172</v>
      </c>
      <c r="B1041" s="259" t="s">
        <v>1174</v>
      </c>
      <c r="D1041" s="259" t="s">
        <v>333</v>
      </c>
      <c r="F1041" s="337" t="s">
        <v>1361</v>
      </c>
      <c r="G1041" s="325">
        <v>147000</v>
      </c>
      <c r="H1041" s="259"/>
      <c r="I1041" s="324">
        <v>147000</v>
      </c>
      <c r="K1041"/>
      <c r="L1041"/>
      <c r="M1041"/>
      <c r="N1041"/>
      <c r="O1041"/>
      <c r="P1041"/>
      <c r="Q1041"/>
      <c r="R1041"/>
      <c r="S1041"/>
      <c r="T1041"/>
      <c r="U1041"/>
      <c r="V1041"/>
      <c r="W1041"/>
      <c r="X1041"/>
      <c r="Y1041"/>
      <c r="Z1041"/>
      <c r="AA1041"/>
      <c r="AB1041"/>
      <c r="AC1041"/>
      <c r="AD1041"/>
      <c r="AE1041"/>
      <c r="AF1041"/>
      <c r="AG1041"/>
      <c r="AH1041"/>
      <c r="AI1041"/>
      <c r="AJ1041"/>
      <c r="AK1041"/>
      <c r="AL1041"/>
      <c r="AM1041"/>
      <c r="AN1041"/>
      <c r="AO1041"/>
      <c r="AP1041"/>
      <c r="AQ1041"/>
      <c r="AR1041"/>
      <c r="AS1041"/>
      <c r="AT1041"/>
      <c r="AU1041"/>
      <c r="AV1041"/>
      <c r="AW1041"/>
      <c r="AX1041"/>
    </row>
    <row r="1042" spans="1:50" x14ac:dyDescent="0.25">
      <c r="A1042" s="259">
        <v>1173</v>
      </c>
      <c r="B1042" s="338" t="s">
        <v>1362</v>
      </c>
      <c r="D1042" s="259" t="s">
        <v>333</v>
      </c>
      <c r="F1042" s="339" t="s">
        <v>1363</v>
      </c>
      <c r="G1042" s="325">
        <v>1029500</v>
      </c>
      <c r="H1042" s="259"/>
      <c r="I1042" s="336">
        <v>1029500</v>
      </c>
      <c r="K1042"/>
      <c r="L1042"/>
      <c r="M1042"/>
      <c r="N1042"/>
      <c r="O1042"/>
      <c r="P1042"/>
      <c r="Q1042"/>
      <c r="R1042"/>
      <c r="S1042"/>
      <c r="T1042"/>
      <c r="U1042"/>
      <c r="V1042"/>
      <c r="W1042"/>
      <c r="X1042"/>
      <c r="Y1042"/>
      <c r="Z1042"/>
      <c r="AA1042"/>
      <c r="AB1042"/>
      <c r="AC1042"/>
      <c r="AD1042"/>
      <c r="AE1042"/>
      <c r="AF1042"/>
      <c r="AG1042"/>
      <c r="AH1042"/>
      <c r="AI1042"/>
      <c r="AJ1042"/>
      <c r="AK1042"/>
      <c r="AL1042"/>
      <c r="AM1042"/>
      <c r="AN1042"/>
      <c r="AO1042"/>
      <c r="AP1042"/>
      <c r="AQ1042"/>
      <c r="AR1042"/>
      <c r="AS1042"/>
      <c r="AT1042"/>
      <c r="AU1042"/>
      <c r="AV1042"/>
      <c r="AW1042"/>
      <c r="AX1042"/>
    </row>
    <row r="1043" spans="1:50" x14ac:dyDescent="0.25">
      <c r="A1043" s="259">
        <v>1174</v>
      </c>
      <c r="B1043" s="259" t="s">
        <v>1364</v>
      </c>
      <c r="D1043" s="259" t="s">
        <v>333</v>
      </c>
      <c r="F1043" s="323" t="s">
        <v>1365</v>
      </c>
      <c r="G1043" s="325">
        <v>461000</v>
      </c>
      <c r="H1043" s="259"/>
      <c r="I1043" s="340">
        <v>461000</v>
      </c>
      <c r="K1043"/>
      <c r="L1043"/>
      <c r="M1043"/>
      <c r="N1043"/>
      <c r="O1043"/>
      <c r="P1043"/>
      <c r="Q1043"/>
      <c r="R1043"/>
      <c r="S1043"/>
      <c r="T1043"/>
      <c r="U1043"/>
      <c r="V1043"/>
      <c r="W1043"/>
      <c r="X1043"/>
      <c r="Y1043"/>
      <c r="Z1043"/>
      <c r="AA1043"/>
      <c r="AB1043"/>
      <c r="AC1043"/>
      <c r="AD1043"/>
      <c r="AE1043"/>
      <c r="AF1043"/>
      <c r="AG1043"/>
      <c r="AH1043"/>
      <c r="AI1043"/>
      <c r="AJ1043"/>
      <c r="AK1043"/>
      <c r="AL1043"/>
      <c r="AM1043"/>
      <c r="AN1043"/>
      <c r="AO1043"/>
      <c r="AP1043"/>
      <c r="AQ1043"/>
      <c r="AR1043"/>
      <c r="AS1043"/>
      <c r="AT1043"/>
      <c r="AU1043"/>
      <c r="AV1043"/>
      <c r="AW1043"/>
      <c r="AX1043"/>
    </row>
    <row r="1044" spans="1:50" ht="30" x14ac:dyDescent="0.25">
      <c r="A1044" s="259">
        <v>1175</v>
      </c>
      <c r="B1044" s="259" t="s">
        <v>1366</v>
      </c>
      <c r="D1044" s="259" t="s">
        <v>333</v>
      </c>
      <c r="F1044" s="323" t="s">
        <v>1367</v>
      </c>
      <c r="G1044" s="325">
        <v>482000</v>
      </c>
      <c r="H1044" s="259"/>
      <c r="I1044" s="330">
        <v>482000</v>
      </c>
      <c r="K1044"/>
      <c r="L1044"/>
      <c r="M1044"/>
      <c r="N1044"/>
      <c r="O1044"/>
      <c r="P1044"/>
      <c r="Q1044"/>
      <c r="R1044"/>
      <c r="S1044"/>
      <c r="T1044"/>
      <c r="U1044"/>
      <c r="V1044"/>
      <c r="W1044"/>
      <c r="X1044"/>
      <c r="Y1044"/>
      <c r="Z1044"/>
      <c r="AA1044"/>
      <c r="AB1044"/>
      <c r="AC1044"/>
      <c r="AD1044"/>
      <c r="AE1044"/>
      <c r="AF1044"/>
      <c r="AG1044"/>
      <c r="AH1044"/>
      <c r="AI1044"/>
      <c r="AJ1044"/>
      <c r="AK1044"/>
      <c r="AL1044"/>
      <c r="AM1044"/>
      <c r="AN1044"/>
      <c r="AO1044"/>
      <c r="AP1044"/>
      <c r="AQ1044"/>
      <c r="AR1044"/>
      <c r="AS1044"/>
      <c r="AT1044"/>
      <c r="AU1044"/>
      <c r="AV1044"/>
      <c r="AW1044"/>
      <c r="AX1044"/>
    </row>
    <row r="1045" spans="1:50" ht="30" x14ac:dyDescent="0.25">
      <c r="A1045" s="259">
        <v>1176</v>
      </c>
      <c r="B1045" s="259" t="s">
        <v>1368</v>
      </c>
      <c r="D1045" s="259" t="s">
        <v>333</v>
      </c>
      <c r="F1045" s="341" t="s">
        <v>1369</v>
      </c>
      <c r="G1045" s="325">
        <v>675380</v>
      </c>
      <c r="H1045" s="259"/>
      <c r="I1045" s="325">
        <v>675380</v>
      </c>
      <c r="K1045"/>
      <c r="L1045"/>
      <c r="M1045"/>
      <c r="N1045"/>
      <c r="O1045"/>
      <c r="P1045"/>
      <c r="Q1045"/>
      <c r="R1045"/>
      <c r="S1045"/>
      <c r="T1045"/>
      <c r="U1045"/>
      <c r="V1045"/>
      <c r="W1045"/>
      <c r="X1045"/>
      <c r="Y1045"/>
      <c r="Z1045"/>
      <c r="AA1045"/>
      <c r="AB1045"/>
      <c r="AC1045"/>
      <c r="AD1045"/>
      <c r="AE1045"/>
      <c r="AF1045"/>
      <c r="AG1045"/>
      <c r="AH1045"/>
      <c r="AI1045"/>
      <c r="AJ1045"/>
      <c r="AK1045"/>
      <c r="AL1045"/>
      <c r="AM1045"/>
      <c r="AN1045"/>
      <c r="AO1045"/>
      <c r="AP1045"/>
      <c r="AQ1045"/>
      <c r="AR1045"/>
      <c r="AS1045"/>
      <c r="AT1045"/>
      <c r="AU1045"/>
      <c r="AV1045"/>
      <c r="AW1045"/>
      <c r="AX1045"/>
    </row>
    <row r="1046" spans="1:50" x14ac:dyDescent="0.25">
      <c r="A1046" s="259">
        <v>1177</v>
      </c>
      <c r="B1046" s="259" t="s">
        <v>1370</v>
      </c>
      <c r="D1046" s="259" t="s">
        <v>333</v>
      </c>
      <c r="F1046" s="337" t="s">
        <v>1371</v>
      </c>
      <c r="G1046" s="325">
        <v>881800</v>
      </c>
      <c r="H1046" s="259"/>
      <c r="I1046" s="325">
        <v>881800</v>
      </c>
      <c r="K1046"/>
      <c r="L1046"/>
      <c r="M1046"/>
      <c r="N1046"/>
      <c r="O1046"/>
      <c r="P1046"/>
      <c r="Q1046"/>
      <c r="R1046"/>
      <c r="S1046"/>
      <c r="T1046"/>
      <c r="U1046"/>
      <c r="V1046"/>
      <c r="W1046"/>
      <c r="X1046"/>
      <c r="Y1046"/>
      <c r="Z1046"/>
      <c r="AA1046"/>
      <c r="AB1046"/>
      <c r="AC1046"/>
      <c r="AD1046"/>
      <c r="AE1046"/>
      <c r="AF1046"/>
      <c r="AG1046"/>
      <c r="AH1046"/>
      <c r="AI1046"/>
      <c r="AJ1046"/>
      <c r="AK1046"/>
      <c r="AL1046"/>
      <c r="AM1046"/>
      <c r="AN1046"/>
      <c r="AO1046"/>
      <c r="AP1046"/>
      <c r="AQ1046"/>
      <c r="AR1046"/>
      <c r="AS1046"/>
      <c r="AT1046"/>
      <c r="AU1046"/>
      <c r="AV1046"/>
      <c r="AW1046"/>
      <c r="AX1046"/>
    </row>
    <row r="1047" spans="1:50" x14ac:dyDescent="0.25">
      <c r="A1047" s="259">
        <v>1178</v>
      </c>
      <c r="B1047" s="259" t="s">
        <v>1370</v>
      </c>
      <c r="D1047" s="259" t="s">
        <v>333</v>
      </c>
      <c r="F1047" s="341" t="s">
        <v>1372</v>
      </c>
      <c r="G1047" s="325">
        <v>1930000</v>
      </c>
      <c r="H1047" s="259"/>
      <c r="I1047" s="325">
        <v>1930000</v>
      </c>
      <c r="K1047"/>
      <c r="L1047"/>
      <c r="M1047"/>
      <c r="N1047"/>
      <c r="O1047"/>
      <c r="P1047"/>
      <c r="Q1047"/>
      <c r="R1047"/>
      <c r="S1047"/>
      <c r="T1047"/>
      <c r="U1047"/>
      <c r="V1047"/>
      <c r="W1047"/>
      <c r="X1047"/>
      <c r="Y1047"/>
      <c r="Z1047"/>
      <c r="AA1047"/>
      <c r="AB1047"/>
      <c r="AC1047"/>
      <c r="AD1047"/>
      <c r="AE1047"/>
      <c r="AF1047"/>
      <c r="AG1047"/>
      <c r="AH1047"/>
      <c r="AI1047"/>
      <c r="AJ1047"/>
      <c r="AK1047"/>
      <c r="AL1047"/>
      <c r="AM1047"/>
      <c r="AN1047"/>
      <c r="AO1047"/>
      <c r="AP1047"/>
      <c r="AQ1047"/>
      <c r="AR1047"/>
      <c r="AS1047"/>
      <c r="AT1047"/>
      <c r="AU1047"/>
      <c r="AV1047"/>
      <c r="AW1047"/>
      <c r="AX1047"/>
    </row>
    <row r="1048" spans="1:50" ht="30" x14ac:dyDescent="0.25">
      <c r="A1048" s="259">
        <v>1179</v>
      </c>
      <c r="B1048" s="259" t="s">
        <v>1373</v>
      </c>
      <c r="D1048" s="259" t="s">
        <v>333</v>
      </c>
      <c r="F1048" s="323" t="s">
        <v>1374</v>
      </c>
      <c r="G1048" s="325">
        <v>347500</v>
      </c>
      <c r="H1048" s="259"/>
      <c r="I1048" s="340">
        <v>347500</v>
      </c>
      <c r="K1048"/>
      <c r="L1048"/>
      <c r="M1048"/>
      <c r="N1048"/>
      <c r="O1048"/>
      <c r="P1048"/>
      <c r="Q1048"/>
      <c r="R1048"/>
      <c r="S1048"/>
      <c r="T1048"/>
      <c r="U1048"/>
      <c r="V1048"/>
      <c r="W1048"/>
      <c r="X1048"/>
      <c r="Y1048"/>
      <c r="Z1048"/>
      <c r="AA1048"/>
      <c r="AB1048"/>
      <c r="AC1048"/>
      <c r="AD1048"/>
      <c r="AE1048"/>
      <c r="AF1048"/>
      <c r="AG1048"/>
      <c r="AH1048"/>
      <c r="AI1048"/>
      <c r="AJ1048"/>
      <c r="AK1048"/>
      <c r="AL1048"/>
      <c r="AM1048"/>
      <c r="AN1048"/>
      <c r="AO1048"/>
      <c r="AP1048"/>
      <c r="AQ1048"/>
      <c r="AR1048"/>
      <c r="AS1048"/>
      <c r="AT1048"/>
      <c r="AU1048"/>
      <c r="AV1048"/>
      <c r="AW1048"/>
      <c r="AX1048"/>
    </row>
    <row r="1049" spans="1:50" x14ac:dyDescent="0.25">
      <c r="A1049" s="259">
        <v>1180</v>
      </c>
      <c r="B1049" s="259" t="s">
        <v>1375</v>
      </c>
      <c r="D1049" s="259" t="s">
        <v>333</v>
      </c>
      <c r="F1049" s="323" t="s">
        <v>1376</v>
      </c>
      <c r="G1049" s="325">
        <v>693600</v>
      </c>
      <c r="H1049" s="259"/>
      <c r="I1049" s="330">
        <v>693600</v>
      </c>
      <c r="K1049"/>
      <c r="L1049"/>
      <c r="M1049"/>
      <c r="N1049"/>
      <c r="O1049"/>
      <c r="P1049"/>
      <c r="Q1049"/>
      <c r="R1049"/>
      <c r="S1049"/>
      <c r="T1049"/>
      <c r="U1049"/>
      <c r="V1049"/>
      <c r="W1049"/>
      <c r="X1049"/>
      <c r="Y1049"/>
      <c r="Z1049"/>
      <c r="AA1049"/>
      <c r="AB1049"/>
      <c r="AC1049"/>
      <c r="AD1049"/>
      <c r="AE1049"/>
      <c r="AF1049"/>
      <c r="AG1049"/>
      <c r="AH1049"/>
      <c r="AI1049"/>
      <c r="AJ1049"/>
      <c r="AK1049"/>
      <c r="AL1049"/>
      <c r="AM1049"/>
      <c r="AN1049"/>
      <c r="AO1049"/>
      <c r="AP1049"/>
      <c r="AQ1049"/>
      <c r="AR1049"/>
      <c r="AS1049"/>
      <c r="AT1049"/>
      <c r="AU1049"/>
      <c r="AV1049"/>
      <c r="AW1049"/>
      <c r="AX1049"/>
    </row>
    <row r="1050" spans="1:50" x14ac:dyDescent="0.25">
      <c r="A1050" s="259">
        <v>1181</v>
      </c>
      <c r="B1050" s="259" t="s">
        <v>1377</v>
      </c>
      <c r="D1050" s="259" t="s">
        <v>333</v>
      </c>
      <c r="F1050" s="323" t="s">
        <v>1378</v>
      </c>
      <c r="G1050" s="325">
        <v>987500</v>
      </c>
      <c r="H1050" s="259"/>
      <c r="I1050" s="340">
        <v>987500</v>
      </c>
      <c r="K1050"/>
      <c r="L1050"/>
      <c r="M1050"/>
      <c r="N1050"/>
      <c r="O1050"/>
      <c r="P1050"/>
      <c r="Q1050"/>
      <c r="R1050"/>
      <c r="S1050"/>
      <c r="T1050"/>
      <c r="U1050"/>
      <c r="V1050"/>
      <c r="W1050"/>
      <c r="X1050"/>
      <c r="Y1050"/>
      <c r="Z1050"/>
      <c r="AA1050"/>
      <c r="AB1050"/>
      <c r="AC1050"/>
      <c r="AD1050"/>
      <c r="AE1050"/>
      <c r="AF1050"/>
      <c r="AG1050"/>
      <c r="AH1050"/>
      <c r="AI1050"/>
      <c r="AJ1050"/>
      <c r="AK1050"/>
      <c r="AL1050"/>
      <c r="AM1050"/>
      <c r="AN1050"/>
      <c r="AO1050"/>
      <c r="AP1050"/>
      <c r="AQ1050"/>
      <c r="AR1050"/>
      <c r="AS1050"/>
      <c r="AT1050"/>
      <c r="AU1050"/>
      <c r="AV1050"/>
      <c r="AW1050"/>
      <c r="AX1050"/>
    </row>
    <row r="1051" spans="1:50" x14ac:dyDescent="0.25">
      <c r="A1051" s="259">
        <v>1182</v>
      </c>
      <c r="B1051" s="259" t="s">
        <v>1379</v>
      </c>
      <c r="D1051" s="259" t="s">
        <v>333</v>
      </c>
      <c r="F1051" s="342" t="s">
        <v>1380</v>
      </c>
      <c r="G1051" s="325">
        <v>482000</v>
      </c>
      <c r="H1051" s="259"/>
      <c r="I1051" s="319">
        <v>482000</v>
      </c>
      <c r="K1051"/>
      <c r="L1051"/>
      <c r="M1051"/>
      <c r="N1051"/>
      <c r="O1051"/>
      <c r="P1051"/>
      <c r="Q1051"/>
      <c r="R1051"/>
      <c r="S1051"/>
      <c r="T1051"/>
      <c r="U1051"/>
      <c r="V1051"/>
      <c r="W1051"/>
      <c r="X1051"/>
      <c r="Y1051"/>
      <c r="Z1051"/>
      <c r="AA1051"/>
      <c r="AB1051"/>
      <c r="AC1051"/>
      <c r="AD1051"/>
      <c r="AE1051"/>
      <c r="AF1051"/>
      <c r="AG1051"/>
      <c r="AH1051"/>
      <c r="AI1051"/>
      <c r="AJ1051"/>
      <c r="AK1051"/>
      <c r="AL1051"/>
      <c r="AM1051"/>
      <c r="AN1051"/>
      <c r="AO1051"/>
      <c r="AP1051"/>
      <c r="AQ1051"/>
      <c r="AR1051"/>
      <c r="AS1051"/>
      <c r="AT1051"/>
      <c r="AU1051"/>
      <c r="AV1051"/>
      <c r="AW1051"/>
      <c r="AX1051"/>
    </row>
    <row r="1052" spans="1:50" x14ac:dyDescent="0.25">
      <c r="A1052" s="259">
        <v>1183</v>
      </c>
      <c r="B1052" s="259" t="s">
        <v>1379</v>
      </c>
      <c r="D1052" s="259" t="s">
        <v>333</v>
      </c>
      <c r="F1052" s="342" t="s">
        <v>1381</v>
      </c>
      <c r="G1052" s="325">
        <v>640000</v>
      </c>
      <c r="H1052" s="259"/>
      <c r="I1052" s="319">
        <v>640000</v>
      </c>
      <c r="K1052"/>
      <c r="L1052"/>
      <c r="M1052"/>
      <c r="N1052"/>
      <c r="O1052"/>
      <c r="P1052"/>
      <c r="Q1052"/>
      <c r="R1052"/>
      <c r="S1052"/>
      <c r="T1052"/>
      <c r="U1052"/>
      <c r="V1052"/>
      <c r="W1052"/>
      <c r="X1052"/>
      <c r="Y1052"/>
      <c r="Z1052"/>
      <c r="AA1052"/>
      <c r="AB1052"/>
      <c r="AC1052"/>
      <c r="AD1052"/>
      <c r="AE1052"/>
      <c r="AF1052"/>
      <c r="AG1052"/>
      <c r="AH1052"/>
      <c r="AI1052"/>
      <c r="AJ1052"/>
      <c r="AK1052"/>
      <c r="AL1052"/>
      <c r="AM1052"/>
      <c r="AN1052"/>
      <c r="AO1052"/>
      <c r="AP1052"/>
      <c r="AQ1052"/>
      <c r="AR1052"/>
      <c r="AS1052"/>
      <c r="AT1052"/>
      <c r="AU1052"/>
      <c r="AV1052"/>
      <c r="AW1052"/>
      <c r="AX1052"/>
    </row>
    <row r="1053" spans="1:50" ht="30" x14ac:dyDescent="0.25">
      <c r="A1053" s="259">
        <v>1184</v>
      </c>
      <c r="B1053" s="259" t="s">
        <v>1382</v>
      </c>
      <c r="D1053" s="259" t="s">
        <v>333</v>
      </c>
      <c r="F1053" s="323" t="s">
        <v>944</v>
      </c>
      <c r="G1053" s="325">
        <v>1121500</v>
      </c>
      <c r="H1053" s="259"/>
      <c r="I1053" s="340">
        <v>1121500</v>
      </c>
      <c r="K1053"/>
      <c r="L1053"/>
      <c r="M1053"/>
      <c r="N1053"/>
      <c r="O1053"/>
      <c r="P1053"/>
      <c r="Q1053"/>
      <c r="R1053"/>
      <c r="S1053"/>
      <c r="T1053"/>
      <c r="U1053"/>
      <c r="V1053"/>
      <c r="W1053"/>
      <c r="X1053"/>
      <c r="Y1053"/>
      <c r="Z1053"/>
      <c r="AA1053"/>
      <c r="AB1053"/>
      <c r="AC1053"/>
      <c r="AD1053"/>
      <c r="AE1053"/>
      <c r="AF1053"/>
      <c r="AG1053"/>
      <c r="AH1053"/>
      <c r="AI1053"/>
      <c r="AJ1053"/>
      <c r="AK1053"/>
      <c r="AL1053"/>
      <c r="AM1053"/>
      <c r="AN1053"/>
      <c r="AO1053"/>
      <c r="AP1053"/>
      <c r="AQ1053"/>
      <c r="AR1053"/>
      <c r="AS1053"/>
      <c r="AT1053"/>
      <c r="AU1053"/>
      <c r="AV1053"/>
      <c r="AW1053"/>
      <c r="AX1053"/>
    </row>
    <row r="1054" spans="1:50" ht="30" x14ac:dyDescent="0.25">
      <c r="A1054" s="259">
        <v>1185</v>
      </c>
      <c r="B1054" s="259" t="s">
        <v>1383</v>
      </c>
      <c r="D1054" s="259" t="s">
        <v>925</v>
      </c>
      <c r="F1054" s="323" t="s">
        <v>1384</v>
      </c>
      <c r="G1054" s="325">
        <v>2162300</v>
      </c>
      <c r="H1054" s="259"/>
      <c r="I1054" s="330">
        <v>2162300</v>
      </c>
      <c r="K1054"/>
      <c r="L1054"/>
      <c r="M1054"/>
      <c r="N1054"/>
      <c r="O1054"/>
      <c r="P1054"/>
      <c r="Q1054"/>
      <c r="R1054"/>
      <c r="S1054"/>
      <c r="T1054"/>
      <c r="U1054"/>
      <c r="V1054"/>
      <c r="W1054"/>
      <c r="X1054"/>
      <c r="Y1054"/>
      <c r="Z1054"/>
      <c r="AA1054"/>
      <c r="AB1054"/>
      <c r="AC1054"/>
      <c r="AD1054"/>
      <c r="AE1054"/>
      <c r="AF1054"/>
      <c r="AG1054"/>
      <c r="AH1054"/>
      <c r="AI1054"/>
      <c r="AJ1054"/>
      <c r="AK1054"/>
      <c r="AL1054"/>
      <c r="AM1054"/>
      <c r="AN1054"/>
      <c r="AO1054"/>
      <c r="AP1054"/>
      <c r="AQ1054"/>
      <c r="AR1054"/>
      <c r="AS1054"/>
      <c r="AT1054"/>
      <c r="AU1054"/>
      <c r="AV1054"/>
      <c r="AW1054"/>
      <c r="AX1054"/>
    </row>
    <row r="1055" spans="1:50" x14ac:dyDescent="0.25">
      <c r="A1055" s="259">
        <v>1186</v>
      </c>
      <c r="B1055" s="259" t="s">
        <v>1042</v>
      </c>
      <c r="D1055" s="259" t="s">
        <v>333</v>
      </c>
      <c r="F1055" s="323" t="s">
        <v>1385</v>
      </c>
      <c r="G1055" s="325">
        <v>82750</v>
      </c>
      <c r="H1055" s="259"/>
      <c r="I1055" s="340">
        <v>82750</v>
      </c>
      <c r="K1055"/>
      <c r="L1055"/>
      <c r="M1055"/>
      <c r="N1055"/>
      <c r="O1055"/>
      <c r="P1055"/>
      <c r="Q1055"/>
      <c r="R1055"/>
      <c r="S1055"/>
      <c r="T1055"/>
      <c r="U1055"/>
      <c r="V1055"/>
      <c r="W1055"/>
      <c r="X1055"/>
      <c r="Y1055"/>
      <c r="Z1055"/>
      <c r="AA1055"/>
      <c r="AB1055"/>
      <c r="AC1055"/>
      <c r="AD1055"/>
      <c r="AE1055"/>
      <c r="AF1055"/>
      <c r="AG1055"/>
      <c r="AH1055"/>
      <c r="AI1055"/>
      <c r="AJ1055"/>
      <c r="AK1055"/>
      <c r="AL1055"/>
      <c r="AM1055"/>
      <c r="AN1055"/>
      <c r="AO1055"/>
      <c r="AP1055"/>
      <c r="AQ1055"/>
      <c r="AR1055"/>
      <c r="AS1055"/>
      <c r="AT1055"/>
      <c r="AU1055"/>
      <c r="AV1055"/>
      <c r="AW1055"/>
      <c r="AX1055"/>
    </row>
    <row r="1056" spans="1:50" x14ac:dyDescent="0.25">
      <c r="K1056"/>
      <c r="L1056"/>
      <c r="M1056"/>
      <c r="N1056"/>
      <c r="O1056"/>
      <c r="P1056"/>
      <c r="Q1056"/>
      <c r="R1056"/>
      <c r="S1056"/>
      <c r="T1056"/>
      <c r="U1056"/>
      <c r="V1056"/>
      <c r="W1056"/>
      <c r="X1056"/>
      <c r="Y1056"/>
      <c r="Z1056"/>
      <c r="AA1056"/>
      <c r="AB1056"/>
      <c r="AC1056"/>
      <c r="AD1056"/>
      <c r="AE1056"/>
      <c r="AF1056"/>
      <c r="AG1056"/>
      <c r="AH1056"/>
      <c r="AI1056"/>
      <c r="AJ1056"/>
      <c r="AK1056"/>
      <c r="AL1056"/>
      <c r="AM1056"/>
      <c r="AN1056"/>
      <c r="AO1056"/>
      <c r="AP1056"/>
      <c r="AQ1056"/>
      <c r="AR1056"/>
      <c r="AS1056"/>
      <c r="AT1056"/>
      <c r="AU1056"/>
      <c r="AV1056"/>
      <c r="AW1056"/>
      <c r="AX1056"/>
    </row>
    <row r="1057" spans="1:50" ht="17.25" x14ac:dyDescent="0.4">
      <c r="B1057" s="382" t="s">
        <v>1111</v>
      </c>
      <c r="C1057" s="382"/>
      <c r="F1057" s="331"/>
      <c r="G1057" s="647">
        <f>SUM(G850:G1055)</f>
        <v>151491618</v>
      </c>
      <c r="H1057" s="332"/>
      <c r="I1057" s="333">
        <f>SUM(I850:I1055)</f>
        <v>151491618</v>
      </c>
      <c r="J1057" s="344"/>
      <c r="K1057"/>
      <c r="L1057"/>
      <c r="M1057"/>
      <c r="N1057"/>
      <c r="O1057"/>
      <c r="P1057"/>
      <c r="Q1057"/>
      <c r="R1057"/>
      <c r="S1057"/>
      <c r="T1057"/>
      <c r="U1057"/>
      <c r="V1057"/>
      <c r="W1057"/>
      <c r="X1057"/>
      <c r="Y1057"/>
      <c r="Z1057"/>
      <c r="AA1057"/>
      <c r="AB1057"/>
      <c r="AC1057"/>
      <c r="AD1057"/>
      <c r="AE1057"/>
      <c r="AF1057"/>
      <c r="AG1057"/>
      <c r="AH1057"/>
      <c r="AI1057"/>
      <c r="AJ1057"/>
      <c r="AK1057"/>
      <c r="AL1057"/>
      <c r="AM1057"/>
      <c r="AN1057"/>
      <c r="AO1057"/>
      <c r="AP1057"/>
      <c r="AQ1057"/>
      <c r="AR1057"/>
      <c r="AS1057"/>
      <c r="AT1057"/>
      <c r="AU1057"/>
      <c r="AV1057"/>
      <c r="AW1057"/>
      <c r="AX1057"/>
    </row>
    <row r="1058" spans="1:50" ht="17.25" x14ac:dyDescent="0.4">
      <c r="B1058" s="259" t="s">
        <v>1386</v>
      </c>
      <c r="D1058" s="382"/>
      <c r="F1058" s="331"/>
      <c r="G1058" s="333"/>
      <c r="H1058" s="332"/>
      <c r="I1058" s="333"/>
      <c r="K1058"/>
      <c r="L1058"/>
      <c r="M1058"/>
      <c r="N1058"/>
      <c r="O1058"/>
      <c r="P1058"/>
      <c r="Q1058"/>
      <c r="R1058"/>
      <c r="S1058"/>
      <c r="T1058"/>
      <c r="U1058"/>
      <c r="V1058"/>
      <c r="W1058"/>
      <c r="X1058"/>
      <c r="Y1058"/>
      <c r="Z1058"/>
      <c r="AA1058"/>
      <c r="AB1058"/>
      <c r="AC1058"/>
      <c r="AD1058"/>
      <c r="AE1058"/>
      <c r="AF1058"/>
      <c r="AG1058"/>
      <c r="AH1058"/>
      <c r="AI1058"/>
      <c r="AJ1058"/>
      <c r="AK1058"/>
      <c r="AL1058"/>
      <c r="AM1058"/>
      <c r="AN1058"/>
      <c r="AO1058"/>
      <c r="AP1058"/>
      <c r="AQ1058"/>
      <c r="AR1058"/>
      <c r="AS1058"/>
      <c r="AT1058"/>
      <c r="AU1058"/>
      <c r="AV1058"/>
      <c r="AW1058"/>
      <c r="AX1058"/>
    </row>
    <row r="1059" spans="1:50" ht="30" x14ac:dyDescent="0.25">
      <c r="A1059" s="259">
        <v>1185</v>
      </c>
      <c r="B1059" s="259" t="s">
        <v>1387</v>
      </c>
      <c r="E1059" s="259" t="s">
        <v>851</v>
      </c>
      <c r="F1059" s="323" t="s">
        <v>1388</v>
      </c>
      <c r="G1059" s="325">
        <v>121850</v>
      </c>
      <c r="I1059" s="324">
        <f>G1059-H1059</f>
        <v>121850</v>
      </c>
      <c r="K1059"/>
      <c r="L1059"/>
      <c r="M1059"/>
      <c r="N1059"/>
      <c r="O1059"/>
      <c r="P1059"/>
      <c r="Q1059"/>
      <c r="R1059"/>
      <c r="S1059"/>
      <c r="T1059"/>
      <c r="U1059"/>
      <c r="V1059"/>
      <c r="W1059"/>
      <c r="X1059"/>
      <c r="Y1059"/>
      <c r="Z1059"/>
      <c r="AA1059"/>
      <c r="AB1059"/>
      <c r="AC1059"/>
      <c r="AD1059"/>
      <c r="AE1059"/>
      <c r="AF1059"/>
      <c r="AG1059"/>
      <c r="AH1059"/>
      <c r="AI1059"/>
      <c r="AJ1059"/>
      <c r="AK1059"/>
      <c r="AL1059"/>
      <c r="AM1059"/>
      <c r="AN1059"/>
      <c r="AO1059"/>
      <c r="AP1059"/>
      <c r="AQ1059"/>
      <c r="AR1059"/>
      <c r="AS1059"/>
      <c r="AT1059"/>
      <c r="AU1059"/>
      <c r="AV1059"/>
      <c r="AW1059"/>
      <c r="AX1059"/>
    </row>
    <row r="1060" spans="1:50" x14ac:dyDescent="0.25">
      <c r="A1060" s="259">
        <v>1186</v>
      </c>
      <c r="B1060" s="259" t="s">
        <v>1387</v>
      </c>
      <c r="E1060" s="259" t="s">
        <v>851</v>
      </c>
      <c r="F1060" s="323" t="s">
        <v>1389</v>
      </c>
      <c r="G1060" s="325">
        <v>65900</v>
      </c>
      <c r="I1060" s="324">
        <f>G1060-H1060</f>
        <v>65900</v>
      </c>
      <c r="J1060" s="321"/>
      <c r="K1060"/>
      <c r="L1060"/>
      <c r="M1060"/>
      <c r="N1060"/>
      <c r="O1060"/>
      <c r="P1060"/>
      <c r="Q1060"/>
      <c r="R1060"/>
      <c r="S1060"/>
      <c r="T1060"/>
      <c r="U1060"/>
      <c r="V1060"/>
      <c r="W1060"/>
      <c r="X1060"/>
      <c r="Y1060"/>
      <c r="Z1060"/>
      <c r="AA1060"/>
      <c r="AB1060"/>
      <c r="AC1060"/>
      <c r="AD1060"/>
      <c r="AE1060"/>
      <c r="AF1060"/>
      <c r="AG1060"/>
      <c r="AH1060"/>
      <c r="AI1060"/>
      <c r="AJ1060"/>
      <c r="AK1060"/>
      <c r="AL1060"/>
      <c r="AM1060"/>
      <c r="AN1060"/>
      <c r="AO1060"/>
      <c r="AP1060"/>
      <c r="AQ1060"/>
      <c r="AR1060"/>
      <c r="AS1060"/>
      <c r="AT1060"/>
      <c r="AU1060"/>
      <c r="AV1060"/>
      <c r="AW1060"/>
      <c r="AX1060"/>
    </row>
    <row r="1061" spans="1:50" x14ac:dyDescent="0.25">
      <c r="A1061" s="259">
        <v>1187</v>
      </c>
      <c r="B1061" s="259" t="s">
        <v>1387</v>
      </c>
      <c r="E1061" s="259" t="s">
        <v>851</v>
      </c>
      <c r="F1061" s="323" t="s">
        <v>1389</v>
      </c>
      <c r="G1061" s="325">
        <v>26500</v>
      </c>
      <c r="I1061" s="324">
        <f>G1061-H1061</f>
        <v>26500</v>
      </c>
      <c r="K1061"/>
      <c r="L1061"/>
      <c r="M1061"/>
      <c r="N1061"/>
      <c r="O1061"/>
      <c r="P1061"/>
      <c r="Q1061"/>
      <c r="R1061"/>
      <c r="S1061"/>
      <c r="T1061"/>
      <c r="U1061"/>
      <c r="V1061"/>
      <c r="W1061"/>
      <c r="X1061"/>
      <c r="Y1061"/>
      <c r="Z1061"/>
      <c r="AA1061"/>
      <c r="AB1061"/>
      <c r="AC1061"/>
      <c r="AD1061"/>
      <c r="AE1061"/>
      <c r="AF1061"/>
      <c r="AG1061"/>
      <c r="AH1061"/>
      <c r="AI1061"/>
      <c r="AJ1061"/>
      <c r="AK1061"/>
      <c r="AL1061"/>
      <c r="AM1061"/>
      <c r="AN1061"/>
      <c r="AO1061"/>
      <c r="AP1061"/>
      <c r="AQ1061"/>
      <c r="AR1061"/>
      <c r="AS1061"/>
      <c r="AT1061"/>
      <c r="AU1061"/>
      <c r="AV1061"/>
      <c r="AW1061"/>
      <c r="AX1061"/>
    </row>
    <row r="1062" spans="1:50" x14ac:dyDescent="0.25">
      <c r="A1062" s="259">
        <v>1188</v>
      </c>
      <c r="B1062" s="259" t="s">
        <v>1264</v>
      </c>
      <c r="E1062" s="259" t="s">
        <v>851</v>
      </c>
      <c r="F1062" s="323" t="s">
        <v>1390</v>
      </c>
      <c r="G1062" s="325">
        <v>48444</v>
      </c>
      <c r="I1062" s="324">
        <f>G1062-H1062</f>
        <v>48444</v>
      </c>
      <c r="K1062"/>
      <c r="L1062"/>
      <c r="M1062"/>
      <c r="N1062"/>
      <c r="O1062"/>
      <c r="P1062"/>
      <c r="Q1062"/>
      <c r="R1062"/>
      <c r="S1062"/>
      <c r="T1062"/>
      <c r="U1062"/>
      <c r="V1062"/>
      <c r="W1062"/>
      <c r="X1062"/>
      <c r="Y1062"/>
      <c r="Z1062"/>
      <c r="AA1062"/>
      <c r="AB1062"/>
      <c r="AC1062"/>
      <c r="AD1062"/>
      <c r="AE1062"/>
      <c r="AF1062"/>
      <c r="AG1062"/>
      <c r="AH1062"/>
      <c r="AI1062"/>
      <c r="AJ1062"/>
      <c r="AK1062"/>
      <c r="AL1062"/>
      <c r="AM1062"/>
      <c r="AN1062"/>
      <c r="AO1062"/>
      <c r="AP1062"/>
      <c r="AQ1062"/>
      <c r="AR1062"/>
      <c r="AS1062"/>
      <c r="AT1062"/>
      <c r="AU1062"/>
      <c r="AV1062"/>
      <c r="AW1062"/>
      <c r="AX1062"/>
    </row>
    <row r="1063" spans="1:50" ht="30" x14ac:dyDescent="0.25">
      <c r="B1063" s="259" t="s">
        <v>1264</v>
      </c>
      <c r="E1063" s="259" t="s">
        <v>851</v>
      </c>
      <c r="F1063" s="323" t="s">
        <v>1391</v>
      </c>
      <c r="G1063" s="325">
        <v>26970</v>
      </c>
      <c r="I1063" s="324">
        <f>G1063-H1063</f>
        <v>26970</v>
      </c>
      <c r="K1063"/>
      <c r="L1063"/>
      <c r="M1063"/>
      <c r="N1063"/>
      <c r="O1063"/>
      <c r="P1063"/>
      <c r="Q1063"/>
      <c r="R1063"/>
      <c r="S1063"/>
      <c r="T1063"/>
      <c r="U1063"/>
      <c r="V1063"/>
      <c r="W1063"/>
      <c r="X1063"/>
      <c r="Y1063"/>
      <c r="Z1063"/>
      <c r="AA1063"/>
      <c r="AB1063"/>
      <c r="AC1063"/>
      <c r="AD1063"/>
      <c r="AE1063"/>
      <c r="AF1063"/>
      <c r="AG1063"/>
      <c r="AH1063"/>
      <c r="AI1063"/>
      <c r="AJ1063"/>
      <c r="AK1063"/>
      <c r="AL1063"/>
      <c r="AM1063"/>
      <c r="AN1063"/>
      <c r="AO1063"/>
      <c r="AP1063"/>
      <c r="AQ1063"/>
      <c r="AR1063"/>
      <c r="AS1063"/>
      <c r="AT1063"/>
      <c r="AU1063"/>
      <c r="AV1063"/>
      <c r="AW1063"/>
      <c r="AX1063"/>
    </row>
    <row r="1064" spans="1:50" ht="17.25" x14ac:dyDescent="0.4">
      <c r="B1064" s="382" t="s">
        <v>1111</v>
      </c>
      <c r="C1064" s="382"/>
      <c r="F1064" s="331"/>
      <c r="G1064" s="333">
        <f>SUM(G1059:G1063)</f>
        <v>289664</v>
      </c>
      <c r="H1064" s="332"/>
      <c r="I1064" s="333">
        <f>SUM(I1059:I1063)</f>
        <v>289664</v>
      </c>
      <c r="K1064"/>
      <c r="L1064"/>
      <c r="M1064"/>
      <c r="N1064"/>
      <c r="O1064"/>
      <c r="P1064"/>
      <c r="Q1064"/>
      <c r="R1064"/>
      <c r="S1064"/>
      <c r="T1064"/>
      <c r="U1064"/>
      <c r="V1064"/>
      <c r="W1064"/>
      <c r="X1064"/>
      <c r="Y1064"/>
      <c r="Z1064"/>
      <c r="AA1064"/>
      <c r="AB1064"/>
      <c r="AC1064"/>
      <c r="AD1064"/>
      <c r="AE1064"/>
      <c r="AF1064"/>
      <c r="AG1064"/>
      <c r="AH1064"/>
      <c r="AI1064"/>
      <c r="AJ1064"/>
      <c r="AK1064"/>
      <c r="AL1064"/>
      <c r="AM1064"/>
      <c r="AN1064"/>
      <c r="AO1064"/>
      <c r="AP1064"/>
      <c r="AQ1064"/>
      <c r="AR1064"/>
      <c r="AS1064"/>
      <c r="AT1064"/>
      <c r="AU1064"/>
      <c r="AV1064"/>
      <c r="AW1064"/>
      <c r="AX1064"/>
    </row>
    <row r="1065" spans="1:50" ht="17.25" x14ac:dyDescent="0.4">
      <c r="B1065" s="382" t="s">
        <v>1392</v>
      </c>
      <c r="C1065" s="382"/>
      <c r="D1065" s="382"/>
      <c r="F1065" s="331"/>
      <c r="G1065" s="333"/>
      <c r="H1065" s="332"/>
      <c r="I1065" s="333"/>
      <c r="K1065"/>
      <c r="L1065"/>
      <c r="M1065"/>
      <c r="N1065"/>
      <c r="O1065"/>
      <c r="P1065"/>
      <c r="Q1065"/>
      <c r="R1065"/>
      <c r="S1065"/>
      <c r="T1065"/>
      <c r="U1065"/>
      <c r="V1065"/>
      <c r="W1065"/>
      <c r="X1065"/>
      <c r="Y1065"/>
      <c r="Z1065"/>
      <c r="AA1065"/>
      <c r="AB1065"/>
      <c r="AC1065"/>
      <c r="AD1065"/>
      <c r="AE1065"/>
      <c r="AF1065"/>
      <c r="AG1065"/>
      <c r="AH1065"/>
      <c r="AI1065"/>
      <c r="AJ1065"/>
      <c r="AK1065"/>
      <c r="AL1065"/>
      <c r="AM1065"/>
      <c r="AN1065"/>
      <c r="AO1065"/>
      <c r="AP1065"/>
      <c r="AQ1065"/>
      <c r="AR1065"/>
      <c r="AS1065"/>
      <c r="AT1065"/>
      <c r="AU1065"/>
      <c r="AV1065"/>
      <c r="AW1065"/>
      <c r="AX1065"/>
    </row>
    <row r="1066" spans="1:50" x14ac:dyDescent="0.25">
      <c r="A1066" s="259">
        <v>1190</v>
      </c>
      <c r="B1066" s="259" t="s">
        <v>1246</v>
      </c>
      <c r="E1066" s="259" t="s">
        <v>928</v>
      </c>
      <c r="G1066" s="324">
        <v>600</v>
      </c>
      <c r="H1066" s="325">
        <v>0</v>
      </c>
      <c r="I1066" s="324">
        <f t="shared" ref="I1066:I1089" si="17">G1066-H1066</f>
        <v>600</v>
      </c>
      <c r="K1066"/>
      <c r="L1066"/>
      <c r="M1066"/>
      <c r="N1066"/>
      <c r="O1066"/>
      <c r="P1066"/>
      <c r="Q1066"/>
      <c r="R1066"/>
      <c r="S1066"/>
      <c r="T1066"/>
      <c r="U1066"/>
      <c r="V1066"/>
      <c r="W1066"/>
      <c r="X1066"/>
      <c r="Y1066"/>
      <c r="Z1066"/>
      <c r="AA1066"/>
      <c r="AB1066"/>
      <c r="AC1066"/>
      <c r="AD1066"/>
      <c r="AE1066"/>
      <c r="AF1066"/>
      <c r="AG1066"/>
      <c r="AH1066"/>
      <c r="AI1066"/>
      <c r="AJ1066"/>
      <c r="AK1066"/>
      <c r="AL1066"/>
      <c r="AM1066"/>
      <c r="AN1066"/>
      <c r="AO1066"/>
      <c r="AP1066"/>
      <c r="AQ1066"/>
      <c r="AR1066"/>
      <c r="AS1066"/>
      <c r="AT1066"/>
      <c r="AU1066"/>
      <c r="AV1066"/>
      <c r="AW1066"/>
      <c r="AX1066"/>
    </row>
    <row r="1067" spans="1:50" x14ac:dyDescent="0.25">
      <c r="A1067" s="259">
        <v>1191</v>
      </c>
      <c r="B1067" s="259" t="s">
        <v>1246</v>
      </c>
      <c r="E1067" s="259" t="s">
        <v>928</v>
      </c>
      <c r="G1067" s="324">
        <v>4425</v>
      </c>
      <c r="H1067" s="325">
        <v>0</v>
      </c>
      <c r="I1067" s="324">
        <f t="shared" si="17"/>
        <v>4425</v>
      </c>
      <c r="K1067"/>
      <c r="L1067"/>
      <c r="M1067"/>
      <c r="N1067"/>
      <c r="O1067"/>
      <c r="P1067"/>
      <c r="Q1067"/>
      <c r="R1067"/>
      <c r="S1067"/>
      <c r="T1067"/>
      <c r="U1067"/>
      <c r="V1067"/>
      <c r="W1067"/>
      <c r="X1067"/>
      <c r="Y1067"/>
      <c r="Z1067"/>
      <c r="AA1067"/>
      <c r="AB1067"/>
      <c r="AC1067"/>
      <c r="AD1067"/>
      <c r="AE1067"/>
      <c r="AF1067"/>
      <c r="AG1067"/>
      <c r="AH1067"/>
      <c r="AI1067"/>
      <c r="AJ1067"/>
      <c r="AK1067"/>
      <c r="AL1067"/>
      <c r="AM1067"/>
      <c r="AN1067"/>
      <c r="AO1067"/>
      <c r="AP1067"/>
      <c r="AQ1067"/>
      <c r="AR1067"/>
      <c r="AS1067"/>
      <c r="AT1067"/>
      <c r="AU1067"/>
      <c r="AV1067"/>
      <c r="AW1067"/>
      <c r="AX1067"/>
    </row>
    <row r="1068" spans="1:50" x14ac:dyDescent="0.25">
      <c r="A1068" s="259">
        <v>1192</v>
      </c>
      <c r="B1068" s="259" t="s">
        <v>1246</v>
      </c>
      <c r="E1068" s="259" t="s">
        <v>928</v>
      </c>
      <c r="G1068" s="324">
        <v>4425</v>
      </c>
      <c r="H1068" s="325">
        <v>0</v>
      </c>
      <c r="I1068" s="324">
        <f t="shared" si="17"/>
        <v>4425</v>
      </c>
      <c r="K1068"/>
      <c r="L1068"/>
      <c r="M1068"/>
      <c r="N1068"/>
      <c r="O1068"/>
      <c r="P1068"/>
      <c r="Q1068"/>
      <c r="R1068"/>
      <c r="S1068"/>
      <c r="T1068"/>
      <c r="U1068"/>
      <c r="V1068"/>
      <c r="W1068"/>
      <c r="X1068"/>
      <c r="Y1068"/>
      <c r="Z1068"/>
      <c r="AA1068"/>
      <c r="AB1068"/>
      <c r="AC1068"/>
      <c r="AD1068"/>
      <c r="AE1068"/>
      <c r="AF1068"/>
      <c r="AG1068"/>
      <c r="AH1068"/>
      <c r="AI1068"/>
      <c r="AJ1068"/>
      <c r="AK1068"/>
      <c r="AL1068"/>
      <c r="AM1068"/>
      <c r="AN1068"/>
      <c r="AO1068"/>
      <c r="AP1068"/>
      <c r="AQ1068"/>
      <c r="AR1068"/>
      <c r="AS1068"/>
      <c r="AT1068"/>
      <c r="AU1068"/>
      <c r="AV1068"/>
      <c r="AW1068"/>
      <c r="AX1068"/>
    </row>
    <row r="1069" spans="1:50" x14ac:dyDescent="0.25">
      <c r="A1069" s="259">
        <v>1193</v>
      </c>
      <c r="B1069" s="259" t="s">
        <v>1393</v>
      </c>
      <c r="E1069" s="259" t="s">
        <v>928</v>
      </c>
      <c r="G1069" s="324">
        <v>5000</v>
      </c>
      <c r="H1069" s="325">
        <v>0</v>
      </c>
      <c r="I1069" s="324">
        <f t="shared" si="17"/>
        <v>5000</v>
      </c>
      <c r="K1069"/>
      <c r="L1069"/>
      <c r="M1069"/>
      <c r="N1069"/>
      <c r="O1069"/>
      <c r="P1069"/>
      <c r="Q1069"/>
      <c r="R1069"/>
      <c r="S1069"/>
      <c r="T1069"/>
      <c r="U1069"/>
      <c r="V1069"/>
      <c r="W1069"/>
      <c r="X1069"/>
      <c r="Y1069"/>
      <c r="Z1069"/>
      <c r="AA1069"/>
      <c r="AB1069"/>
      <c r="AC1069"/>
      <c r="AD1069"/>
      <c r="AE1069"/>
      <c r="AF1069"/>
      <c r="AG1069"/>
      <c r="AH1069"/>
      <c r="AI1069"/>
      <c r="AJ1069"/>
      <c r="AK1069"/>
      <c r="AL1069"/>
      <c r="AM1069"/>
      <c r="AN1069"/>
      <c r="AO1069"/>
      <c r="AP1069"/>
      <c r="AQ1069"/>
      <c r="AR1069"/>
      <c r="AS1069"/>
      <c r="AT1069"/>
      <c r="AU1069"/>
      <c r="AV1069"/>
      <c r="AW1069"/>
      <c r="AX1069"/>
    </row>
    <row r="1070" spans="1:50" x14ac:dyDescent="0.25">
      <c r="A1070" s="259">
        <v>1194</v>
      </c>
      <c r="B1070" s="259" t="s">
        <v>1246</v>
      </c>
      <c r="E1070" s="259" t="s">
        <v>928</v>
      </c>
      <c r="G1070" s="324">
        <v>6066</v>
      </c>
      <c r="H1070" s="325">
        <v>0</v>
      </c>
      <c r="I1070" s="324">
        <f t="shared" si="17"/>
        <v>6066</v>
      </c>
      <c r="K1070"/>
      <c r="L1070"/>
      <c r="M1070"/>
      <c r="N1070"/>
      <c r="O1070"/>
      <c r="P1070"/>
      <c r="Q1070"/>
      <c r="R1070"/>
      <c r="S1070"/>
      <c r="T1070"/>
      <c r="U1070"/>
      <c r="V1070"/>
      <c r="W1070"/>
      <c r="X1070"/>
      <c r="Y1070"/>
      <c r="Z1070"/>
      <c r="AA1070"/>
      <c r="AB1070"/>
      <c r="AC1070"/>
      <c r="AD1070"/>
      <c r="AE1070"/>
      <c r="AF1070"/>
      <c r="AG1070"/>
      <c r="AH1070"/>
      <c r="AI1070"/>
      <c r="AJ1070"/>
      <c r="AK1070"/>
      <c r="AL1070"/>
      <c r="AM1070"/>
      <c r="AN1070"/>
      <c r="AO1070"/>
      <c r="AP1070"/>
      <c r="AQ1070"/>
      <c r="AR1070"/>
      <c r="AS1070"/>
      <c r="AT1070"/>
      <c r="AU1070"/>
      <c r="AV1070"/>
      <c r="AW1070"/>
      <c r="AX1070"/>
    </row>
    <row r="1071" spans="1:50" x14ac:dyDescent="0.25">
      <c r="A1071" s="259">
        <v>1195</v>
      </c>
      <c r="B1071" s="259" t="s">
        <v>1246</v>
      </c>
      <c r="E1071" s="259" t="s">
        <v>928</v>
      </c>
      <c r="G1071" s="324">
        <v>6067</v>
      </c>
      <c r="H1071" s="325">
        <v>0</v>
      </c>
      <c r="I1071" s="324">
        <f t="shared" si="17"/>
        <v>6067</v>
      </c>
      <c r="K1071"/>
      <c r="L1071"/>
      <c r="M1071"/>
      <c r="N1071"/>
      <c r="O1071"/>
      <c r="P1071"/>
      <c r="Q1071"/>
      <c r="R1071"/>
      <c r="S1071"/>
      <c r="T1071"/>
      <c r="U1071"/>
      <c r="V1071"/>
      <c r="W1071"/>
      <c r="X1071"/>
      <c r="Y1071"/>
      <c r="Z1071"/>
      <c r="AA1071"/>
      <c r="AB1071"/>
      <c r="AC1071"/>
      <c r="AD1071"/>
      <c r="AE1071"/>
      <c r="AF1071"/>
      <c r="AG1071"/>
      <c r="AH1071"/>
      <c r="AI1071"/>
      <c r="AJ1071"/>
      <c r="AK1071"/>
      <c r="AL1071"/>
      <c r="AM1071"/>
      <c r="AN1071"/>
      <c r="AO1071"/>
      <c r="AP1071"/>
      <c r="AQ1071"/>
      <c r="AR1071"/>
      <c r="AS1071"/>
      <c r="AT1071"/>
      <c r="AU1071"/>
      <c r="AV1071"/>
      <c r="AW1071"/>
      <c r="AX1071"/>
    </row>
    <row r="1072" spans="1:50" x14ac:dyDescent="0.25">
      <c r="A1072" s="259">
        <v>1196</v>
      </c>
      <c r="B1072" s="259" t="s">
        <v>1246</v>
      </c>
      <c r="E1072" s="259" t="s">
        <v>928</v>
      </c>
      <c r="G1072" s="324">
        <v>8421</v>
      </c>
      <c r="H1072" s="325">
        <v>0</v>
      </c>
      <c r="I1072" s="324">
        <f t="shared" si="17"/>
        <v>8421</v>
      </c>
      <c r="K1072"/>
      <c r="L1072"/>
      <c r="M1072"/>
      <c r="N1072"/>
      <c r="O1072"/>
      <c r="P1072"/>
      <c r="Q1072"/>
      <c r="R1072"/>
      <c r="S1072"/>
      <c r="T1072"/>
      <c r="U1072"/>
      <c r="V1072"/>
      <c r="W1072"/>
      <c r="X1072"/>
      <c r="Y1072"/>
      <c r="Z1072"/>
      <c r="AA1072"/>
      <c r="AB1072"/>
      <c r="AC1072"/>
      <c r="AD1072"/>
      <c r="AE1072"/>
      <c r="AF1072"/>
      <c r="AG1072"/>
      <c r="AH1072"/>
      <c r="AI1072"/>
      <c r="AJ1072"/>
      <c r="AK1072"/>
      <c r="AL1072"/>
      <c r="AM1072"/>
      <c r="AN1072"/>
      <c r="AO1072"/>
      <c r="AP1072"/>
      <c r="AQ1072"/>
      <c r="AR1072"/>
      <c r="AS1072"/>
      <c r="AT1072"/>
      <c r="AU1072"/>
      <c r="AV1072"/>
      <c r="AW1072"/>
      <c r="AX1072"/>
    </row>
    <row r="1073" spans="1:50" x14ac:dyDescent="0.25">
      <c r="A1073" s="259">
        <v>1197</v>
      </c>
      <c r="B1073" s="259" t="s">
        <v>1246</v>
      </c>
      <c r="E1073" s="259" t="s">
        <v>928</v>
      </c>
      <c r="G1073" s="324">
        <v>9991</v>
      </c>
      <c r="H1073" s="325">
        <v>0</v>
      </c>
      <c r="I1073" s="324">
        <f t="shared" si="17"/>
        <v>9991</v>
      </c>
      <c r="K1073"/>
      <c r="L1073"/>
      <c r="M1073"/>
      <c r="N1073"/>
      <c r="O1073"/>
      <c r="P1073"/>
      <c r="Q1073"/>
      <c r="R1073"/>
      <c r="S1073"/>
      <c r="T1073"/>
      <c r="U1073"/>
      <c r="V1073"/>
      <c r="W1073"/>
      <c r="X1073"/>
      <c r="Y1073"/>
      <c r="Z1073"/>
      <c r="AA1073"/>
      <c r="AB1073"/>
      <c r="AC1073"/>
      <c r="AD1073"/>
      <c r="AE1073"/>
      <c r="AF1073"/>
      <c r="AG1073"/>
      <c r="AH1073"/>
      <c r="AI1073"/>
      <c r="AJ1073"/>
      <c r="AK1073"/>
      <c r="AL1073"/>
      <c r="AM1073"/>
      <c r="AN1073"/>
      <c r="AO1073"/>
      <c r="AP1073"/>
      <c r="AQ1073"/>
      <c r="AR1073"/>
      <c r="AS1073"/>
      <c r="AT1073"/>
      <c r="AU1073"/>
      <c r="AV1073"/>
      <c r="AW1073"/>
      <c r="AX1073"/>
    </row>
    <row r="1074" spans="1:50" x14ac:dyDescent="0.25">
      <c r="A1074" s="259">
        <v>1198</v>
      </c>
      <c r="B1074" s="259" t="s">
        <v>1394</v>
      </c>
      <c r="E1074" s="259" t="s">
        <v>928</v>
      </c>
      <c r="G1074" s="324">
        <v>16080</v>
      </c>
      <c r="H1074" s="325">
        <v>0</v>
      </c>
      <c r="I1074" s="324">
        <f t="shared" si="17"/>
        <v>16080</v>
      </c>
      <c r="K1074"/>
      <c r="L1074"/>
      <c r="M1074"/>
      <c r="N1074"/>
      <c r="O1074"/>
      <c r="P1074"/>
      <c r="Q1074"/>
      <c r="R1074"/>
      <c r="S1074"/>
      <c r="T1074"/>
      <c r="U1074"/>
      <c r="V1074"/>
      <c r="W1074"/>
      <c r="X1074"/>
      <c r="Y1074"/>
      <c r="Z1074"/>
      <c r="AA1074"/>
      <c r="AB1074"/>
      <c r="AC1074"/>
      <c r="AD1074"/>
      <c r="AE1074"/>
      <c r="AF1074"/>
      <c r="AG1074"/>
      <c r="AH1074"/>
      <c r="AI1074"/>
      <c r="AJ1074"/>
      <c r="AK1074"/>
      <c r="AL1074"/>
      <c r="AM1074"/>
      <c r="AN1074"/>
      <c r="AO1074"/>
      <c r="AP1074"/>
      <c r="AQ1074"/>
      <c r="AR1074"/>
      <c r="AS1074"/>
      <c r="AT1074"/>
      <c r="AU1074"/>
      <c r="AV1074"/>
      <c r="AW1074"/>
      <c r="AX1074"/>
    </row>
    <row r="1075" spans="1:50" x14ac:dyDescent="0.25">
      <c r="A1075" s="259">
        <v>1199</v>
      </c>
      <c r="B1075" s="259" t="s">
        <v>1394</v>
      </c>
      <c r="E1075" s="259" t="s">
        <v>928</v>
      </c>
      <c r="G1075" s="324">
        <v>17250</v>
      </c>
      <c r="H1075" s="325">
        <v>0</v>
      </c>
      <c r="I1075" s="324">
        <f t="shared" si="17"/>
        <v>17250</v>
      </c>
      <c r="K1075"/>
      <c r="L1075"/>
      <c r="M1075"/>
      <c r="N1075"/>
      <c r="O1075"/>
      <c r="P1075"/>
      <c r="Q1075"/>
      <c r="R1075"/>
      <c r="S1075"/>
      <c r="T1075"/>
      <c r="U1075"/>
      <c r="V1075"/>
      <c r="W1075"/>
      <c r="X1075"/>
      <c r="Y1075"/>
      <c r="Z1075"/>
      <c r="AA1075"/>
      <c r="AB1075"/>
      <c r="AC1075"/>
      <c r="AD1075"/>
      <c r="AE1075"/>
      <c r="AF1075"/>
      <c r="AG1075"/>
      <c r="AH1075"/>
      <c r="AI1075"/>
      <c r="AJ1075"/>
      <c r="AK1075"/>
      <c r="AL1075"/>
      <c r="AM1075"/>
      <c r="AN1075"/>
      <c r="AO1075"/>
      <c r="AP1075"/>
      <c r="AQ1075"/>
      <c r="AR1075"/>
      <c r="AS1075"/>
      <c r="AT1075"/>
      <c r="AU1075"/>
      <c r="AV1075"/>
      <c r="AW1075"/>
      <c r="AX1075"/>
    </row>
    <row r="1076" spans="1:50" x14ac:dyDescent="0.25">
      <c r="A1076" s="259">
        <v>1200</v>
      </c>
      <c r="B1076" s="259" t="s">
        <v>1117</v>
      </c>
      <c r="E1076" s="259" t="s">
        <v>928</v>
      </c>
      <c r="G1076" s="324">
        <v>17760</v>
      </c>
      <c r="H1076" s="325">
        <v>0</v>
      </c>
      <c r="I1076" s="324">
        <f t="shared" si="17"/>
        <v>17760</v>
      </c>
      <c r="K1076"/>
      <c r="L1076"/>
      <c r="M1076"/>
      <c r="N1076"/>
      <c r="O1076"/>
      <c r="P1076"/>
      <c r="Q1076"/>
      <c r="R1076"/>
      <c r="S1076"/>
      <c r="T1076"/>
      <c r="U1076"/>
      <c r="V1076"/>
      <c r="W1076"/>
      <c r="X1076"/>
      <c r="Y1076"/>
      <c r="Z1076"/>
      <c r="AA1076"/>
      <c r="AB1076"/>
      <c r="AC1076"/>
      <c r="AD1076"/>
      <c r="AE1076"/>
      <c r="AF1076"/>
      <c r="AG1076"/>
      <c r="AH1076"/>
      <c r="AI1076"/>
      <c r="AJ1076"/>
      <c r="AK1076"/>
      <c r="AL1076"/>
      <c r="AM1076"/>
      <c r="AN1076"/>
      <c r="AO1076"/>
      <c r="AP1076"/>
      <c r="AQ1076"/>
      <c r="AR1076"/>
      <c r="AS1076"/>
      <c r="AT1076"/>
      <c r="AU1076"/>
      <c r="AV1076"/>
      <c r="AW1076"/>
      <c r="AX1076"/>
    </row>
    <row r="1077" spans="1:50" x14ac:dyDescent="0.25">
      <c r="A1077" s="259">
        <v>1201</v>
      </c>
      <c r="B1077" s="259" t="s">
        <v>1395</v>
      </c>
      <c r="E1077" s="259" t="s">
        <v>928</v>
      </c>
      <c r="G1077" s="324">
        <v>18000</v>
      </c>
      <c r="H1077" s="325">
        <v>0</v>
      </c>
      <c r="I1077" s="324">
        <f t="shared" si="17"/>
        <v>18000</v>
      </c>
      <c r="K1077"/>
      <c r="L1077"/>
      <c r="M1077"/>
      <c r="N1077"/>
      <c r="O1077"/>
      <c r="P1077"/>
      <c r="Q1077"/>
      <c r="R1077"/>
      <c r="S1077"/>
      <c r="T1077"/>
      <c r="U1077"/>
      <c r="V1077"/>
      <c r="W1077"/>
      <c r="X1077"/>
      <c r="Y1077"/>
      <c r="Z1077"/>
      <c r="AA1077"/>
      <c r="AB1077"/>
      <c r="AC1077"/>
      <c r="AD1077"/>
      <c r="AE1077"/>
      <c r="AF1077"/>
      <c r="AG1077"/>
      <c r="AH1077"/>
      <c r="AI1077"/>
      <c r="AJ1077"/>
      <c r="AK1077"/>
      <c r="AL1077"/>
      <c r="AM1077"/>
      <c r="AN1077"/>
      <c r="AO1077"/>
      <c r="AP1077"/>
      <c r="AQ1077"/>
      <c r="AR1077"/>
      <c r="AS1077"/>
      <c r="AT1077"/>
      <c r="AU1077"/>
      <c r="AV1077"/>
      <c r="AW1077"/>
      <c r="AX1077"/>
    </row>
    <row r="1078" spans="1:50" x14ac:dyDescent="0.25">
      <c r="A1078" s="259">
        <v>1202</v>
      </c>
      <c r="B1078" s="259" t="s">
        <v>1394</v>
      </c>
      <c r="E1078" s="259" t="s">
        <v>928</v>
      </c>
      <c r="G1078" s="324">
        <v>22000</v>
      </c>
      <c r="H1078" s="325">
        <v>0</v>
      </c>
      <c r="I1078" s="324">
        <f t="shared" si="17"/>
        <v>22000</v>
      </c>
      <c r="K1078"/>
      <c r="L1078"/>
      <c r="M1078"/>
      <c r="N1078"/>
      <c r="O1078"/>
      <c r="P1078"/>
      <c r="Q1078"/>
      <c r="R1078"/>
      <c r="S1078"/>
      <c r="T1078"/>
      <c r="U1078"/>
      <c r="V1078"/>
      <c r="W1078"/>
      <c r="X1078"/>
      <c r="Y1078"/>
      <c r="Z1078"/>
      <c r="AA1078"/>
      <c r="AB1078"/>
      <c r="AC1078"/>
      <c r="AD1078"/>
      <c r="AE1078"/>
      <c r="AF1078"/>
      <c r="AG1078"/>
      <c r="AH1078"/>
      <c r="AI1078"/>
      <c r="AJ1078"/>
      <c r="AK1078"/>
      <c r="AL1078"/>
      <c r="AM1078"/>
      <c r="AN1078"/>
      <c r="AO1078"/>
      <c r="AP1078"/>
      <c r="AQ1078"/>
      <c r="AR1078"/>
      <c r="AS1078"/>
      <c r="AT1078"/>
      <c r="AU1078"/>
      <c r="AV1078"/>
      <c r="AW1078"/>
      <c r="AX1078"/>
    </row>
    <row r="1079" spans="1:50" x14ac:dyDescent="0.25">
      <c r="A1079" s="259">
        <v>1203</v>
      </c>
      <c r="B1079" s="259" t="s">
        <v>1117</v>
      </c>
      <c r="E1079" s="259" t="s">
        <v>928</v>
      </c>
      <c r="G1079" s="324">
        <v>25240</v>
      </c>
      <c r="H1079" s="325">
        <v>0</v>
      </c>
      <c r="I1079" s="324">
        <f t="shared" si="17"/>
        <v>25240</v>
      </c>
      <c r="K1079"/>
      <c r="L1079"/>
      <c r="M1079"/>
      <c r="N1079"/>
      <c r="O1079"/>
      <c r="P1079"/>
      <c r="Q1079"/>
      <c r="R1079"/>
      <c r="S1079"/>
      <c r="T1079"/>
      <c r="U1079"/>
      <c r="V1079"/>
      <c r="W1079"/>
      <c r="X1079"/>
      <c r="Y1079"/>
      <c r="Z1079"/>
      <c r="AA1079"/>
      <c r="AB1079"/>
      <c r="AC1079"/>
      <c r="AD1079"/>
      <c r="AE1079"/>
      <c r="AF1079"/>
      <c r="AG1079"/>
      <c r="AH1079"/>
      <c r="AI1079"/>
      <c r="AJ1079"/>
      <c r="AK1079"/>
      <c r="AL1079"/>
      <c r="AM1079"/>
      <c r="AN1079"/>
      <c r="AO1079"/>
      <c r="AP1079"/>
      <c r="AQ1079"/>
      <c r="AR1079"/>
      <c r="AS1079"/>
      <c r="AT1079"/>
      <c r="AU1079"/>
      <c r="AV1079"/>
      <c r="AW1079"/>
      <c r="AX1079"/>
    </row>
    <row r="1080" spans="1:50" x14ac:dyDescent="0.25">
      <c r="A1080" s="259">
        <v>1204</v>
      </c>
      <c r="B1080" s="259" t="s">
        <v>1394</v>
      </c>
      <c r="E1080" s="259" t="s">
        <v>928</v>
      </c>
      <c r="G1080" s="324">
        <v>29050</v>
      </c>
      <c r="H1080" s="325">
        <v>0</v>
      </c>
      <c r="I1080" s="324">
        <f t="shared" si="17"/>
        <v>29050</v>
      </c>
      <c r="K1080"/>
      <c r="L1080"/>
      <c r="M1080"/>
      <c r="N1080"/>
      <c r="O1080"/>
      <c r="P1080"/>
      <c r="Q1080"/>
      <c r="R1080"/>
      <c r="S1080"/>
      <c r="T1080"/>
      <c r="U1080"/>
      <c r="V1080"/>
      <c r="W1080"/>
      <c r="X1080"/>
      <c r="Y1080"/>
      <c r="Z1080"/>
      <c r="AA1080"/>
      <c r="AB1080"/>
      <c r="AC1080"/>
      <c r="AD1080"/>
      <c r="AE1080"/>
      <c r="AF1080"/>
      <c r="AG1080"/>
      <c r="AH1080"/>
      <c r="AI1080"/>
      <c r="AJ1080"/>
      <c r="AK1080"/>
      <c r="AL1080"/>
      <c r="AM1080"/>
      <c r="AN1080"/>
      <c r="AO1080"/>
      <c r="AP1080"/>
      <c r="AQ1080"/>
      <c r="AR1080"/>
      <c r="AS1080"/>
      <c r="AT1080"/>
      <c r="AU1080"/>
      <c r="AV1080"/>
      <c r="AW1080"/>
      <c r="AX1080"/>
    </row>
    <row r="1081" spans="1:50" x14ac:dyDescent="0.25">
      <c r="A1081" s="259">
        <v>1205</v>
      </c>
      <c r="B1081" s="259" t="s">
        <v>1396</v>
      </c>
      <c r="E1081" s="259" t="s">
        <v>928</v>
      </c>
      <c r="G1081" s="324">
        <v>41000</v>
      </c>
      <c r="H1081" s="325">
        <v>0</v>
      </c>
      <c r="I1081" s="324">
        <f t="shared" si="17"/>
        <v>41000</v>
      </c>
      <c r="K1081"/>
      <c r="L1081"/>
      <c r="M1081"/>
      <c r="N1081"/>
      <c r="O1081"/>
      <c r="P1081"/>
      <c r="Q1081"/>
      <c r="R1081"/>
      <c r="S1081"/>
      <c r="T1081"/>
      <c r="U1081"/>
      <c r="V1081"/>
      <c r="W1081"/>
      <c r="X1081"/>
      <c r="Y1081"/>
      <c r="Z1081"/>
      <c r="AA1081"/>
      <c r="AB1081"/>
      <c r="AC1081"/>
      <c r="AD1081"/>
      <c r="AE1081"/>
      <c r="AF1081"/>
      <c r="AG1081"/>
      <c r="AH1081"/>
      <c r="AI1081"/>
      <c r="AJ1081"/>
      <c r="AK1081"/>
      <c r="AL1081"/>
      <c r="AM1081"/>
      <c r="AN1081"/>
      <c r="AO1081"/>
      <c r="AP1081"/>
      <c r="AQ1081"/>
      <c r="AR1081"/>
      <c r="AS1081"/>
      <c r="AT1081"/>
      <c r="AU1081"/>
      <c r="AV1081"/>
      <c r="AW1081"/>
      <c r="AX1081"/>
    </row>
    <row r="1082" spans="1:50" x14ac:dyDescent="0.25">
      <c r="A1082" s="259">
        <v>1206</v>
      </c>
      <c r="B1082" s="259" t="s">
        <v>1117</v>
      </c>
      <c r="E1082" s="259" t="s">
        <v>928</v>
      </c>
      <c r="G1082" s="324">
        <v>53440</v>
      </c>
      <c r="H1082" s="325">
        <v>0</v>
      </c>
      <c r="I1082" s="324">
        <f t="shared" si="17"/>
        <v>53440</v>
      </c>
      <c r="K1082"/>
      <c r="L1082"/>
      <c r="M1082"/>
      <c r="N1082"/>
      <c r="O1082"/>
      <c r="P1082"/>
      <c r="Q1082"/>
      <c r="R1082"/>
      <c r="S1082"/>
      <c r="T1082"/>
      <c r="U1082"/>
      <c r="V1082"/>
      <c r="W1082"/>
      <c r="X1082"/>
      <c r="Y1082"/>
      <c r="Z1082"/>
      <c r="AA1082"/>
      <c r="AB1082"/>
      <c r="AC1082"/>
      <c r="AD1082"/>
      <c r="AE1082"/>
      <c r="AF1082"/>
      <c r="AG1082"/>
      <c r="AH1082"/>
      <c r="AI1082"/>
      <c r="AJ1082"/>
      <c r="AK1082"/>
      <c r="AL1082"/>
      <c r="AM1082"/>
      <c r="AN1082"/>
      <c r="AO1082"/>
      <c r="AP1082"/>
      <c r="AQ1082"/>
      <c r="AR1082"/>
      <c r="AS1082"/>
      <c r="AT1082"/>
      <c r="AU1082"/>
      <c r="AV1082"/>
      <c r="AW1082"/>
      <c r="AX1082"/>
    </row>
    <row r="1083" spans="1:50" x14ac:dyDescent="0.25">
      <c r="A1083" s="259">
        <v>1207</v>
      </c>
      <c r="B1083" s="259" t="s">
        <v>1117</v>
      </c>
      <c r="E1083" s="259" t="s">
        <v>928</v>
      </c>
      <c r="G1083" s="324">
        <v>62800</v>
      </c>
      <c r="H1083" s="325">
        <v>0</v>
      </c>
      <c r="I1083" s="324">
        <f t="shared" si="17"/>
        <v>62800</v>
      </c>
      <c r="J1083" s="321"/>
      <c r="K1083"/>
      <c r="L1083"/>
      <c r="M1083"/>
      <c r="N1083"/>
      <c r="O1083"/>
      <c r="P1083"/>
      <c r="Q1083"/>
      <c r="R1083"/>
      <c r="S1083"/>
      <c r="T1083"/>
      <c r="U1083"/>
      <c r="V1083"/>
      <c r="W1083"/>
      <c r="X1083"/>
      <c r="Y1083"/>
      <c r="Z1083"/>
      <c r="AA1083"/>
      <c r="AB1083"/>
      <c r="AC1083"/>
      <c r="AD1083"/>
      <c r="AE1083"/>
      <c r="AF1083"/>
      <c r="AG1083"/>
      <c r="AH1083"/>
      <c r="AI1083"/>
      <c r="AJ1083"/>
      <c r="AK1083"/>
      <c r="AL1083"/>
      <c r="AM1083"/>
      <c r="AN1083"/>
      <c r="AO1083"/>
      <c r="AP1083"/>
      <c r="AQ1083"/>
      <c r="AR1083"/>
      <c r="AS1083"/>
      <c r="AT1083"/>
      <c r="AU1083"/>
      <c r="AV1083"/>
      <c r="AW1083"/>
      <c r="AX1083"/>
    </row>
    <row r="1084" spans="1:50" x14ac:dyDescent="0.25">
      <c r="A1084" s="259">
        <v>1208</v>
      </c>
      <c r="B1084" s="259" t="s">
        <v>1117</v>
      </c>
      <c r="E1084" s="259" t="s">
        <v>928</v>
      </c>
      <c r="G1084" s="324">
        <v>70600</v>
      </c>
      <c r="H1084" s="325">
        <v>0</v>
      </c>
      <c r="I1084" s="324">
        <f t="shared" si="17"/>
        <v>70600</v>
      </c>
      <c r="K1084"/>
      <c r="L1084"/>
      <c r="M1084"/>
      <c r="N1084"/>
      <c r="O1084"/>
      <c r="P1084"/>
      <c r="Q1084"/>
      <c r="R1084"/>
      <c r="S1084"/>
      <c r="T1084"/>
      <c r="U1084"/>
      <c r="V1084"/>
      <c r="W1084"/>
      <c r="X1084"/>
      <c r="Y1084"/>
      <c r="Z1084"/>
      <c r="AA1084"/>
      <c r="AB1084"/>
      <c r="AC1084"/>
      <c r="AD1084"/>
      <c r="AE1084"/>
      <c r="AF1084"/>
      <c r="AG1084"/>
      <c r="AH1084"/>
      <c r="AI1084"/>
      <c r="AJ1084"/>
      <c r="AK1084"/>
      <c r="AL1084"/>
      <c r="AM1084"/>
      <c r="AN1084"/>
      <c r="AO1084"/>
      <c r="AP1084"/>
      <c r="AQ1084"/>
      <c r="AR1084"/>
      <c r="AS1084"/>
      <c r="AT1084"/>
      <c r="AU1084"/>
      <c r="AV1084"/>
      <c r="AW1084"/>
      <c r="AX1084"/>
    </row>
    <row r="1085" spans="1:50" x14ac:dyDescent="0.25">
      <c r="A1085" s="259">
        <v>1209</v>
      </c>
      <c r="B1085" s="259" t="s">
        <v>1117</v>
      </c>
      <c r="E1085" s="259" t="s">
        <v>928</v>
      </c>
      <c r="G1085" s="324">
        <v>73240</v>
      </c>
      <c r="H1085" s="325">
        <v>0</v>
      </c>
      <c r="I1085" s="324">
        <f t="shared" si="17"/>
        <v>73240</v>
      </c>
      <c r="K1085"/>
      <c r="L1085"/>
      <c r="M1085"/>
      <c r="N1085"/>
      <c r="O1085"/>
      <c r="P1085"/>
      <c r="Q1085"/>
      <c r="R1085"/>
      <c r="S1085"/>
      <c r="T1085"/>
      <c r="U1085"/>
      <c r="V1085"/>
      <c r="W1085"/>
      <c r="X1085"/>
      <c r="Y1085"/>
      <c r="Z1085"/>
      <c r="AA1085"/>
      <c r="AB1085"/>
      <c r="AC1085"/>
      <c r="AD1085"/>
      <c r="AE1085"/>
      <c r="AF1085"/>
      <c r="AG1085"/>
      <c r="AH1085"/>
      <c r="AI1085"/>
      <c r="AJ1085"/>
      <c r="AK1085"/>
      <c r="AL1085"/>
      <c r="AM1085"/>
      <c r="AN1085"/>
      <c r="AO1085"/>
      <c r="AP1085"/>
      <c r="AQ1085"/>
      <c r="AR1085"/>
      <c r="AS1085"/>
      <c r="AT1085"/>
      <c r="AU1085"/>
      <c r="AV1085"/>
      <c r="AW1085"/>
      <c r="AX1085"/>
    </row>
    <row r="1086" spans="1:50" x14ac:dyDescent="0.25">
      <c r="A1086" s="259">
        <v>1211</v>
      </c>
      <c r="B1086" s="259" t="s">
        <v>934</v>
      </c>
      <c r="E1086" s="259" t="s">
        <v>928</v>
      </c>
      <c r="G1086" s="324">
        <v>103400</v>
      </c>
      <c r="H1086" s="325">
        <v>0</v>
      </c>
      <c r="I1086" s="324">
        <f t="shared" si="17"/>
        <v>103400</v>
      </c>
      <c r="K1086"/>
      <c r="L1086"/>
      <c r="M1086"/>
      <c r="N1086"/>
      <c r="O1086"/>
      <c r="P1086"/>
      <c r="Q1086"/>
      <c r="R1086"/>
      <c r="S1086"/>
      <c r="T1086"/>
      <c r="U1086"/>
      <c r="V1086"/>
      <c r="W1086"/>
      <c r="X1086"/>
      <c r="Y1086"/>
      <c r="Z1086"/>
      <c r="AA1086"/>
      <c r="AB1086"/>
      <c r="AC1086"/>
      <c r="AD1086"/>
      <c r="AE1086"/>
      <c r="AF1086"/>
      <c r="AG1086"/>
      <c r="AH1086"/>
      <c r="AI1086"/>
      <c r="AJ1086"/>
      <c r="AK1086"/>
      <c r="AL1086"/>
      <c r="AM1086"/>
      <c r="AN1086"/>
      <c r="AO1086"/>
      <c r="AP1086"/>
      <c r="AQ1086"/>
      <c r="AR1086"/>
      <c r="AS1086"/>
      <c r="AT1086"/>
      <c r="AU1086"/>
      <c r="AV1086"/>
      <c r="AW1086"/>
      <c r="AX1086"/>
    </row>
    <row r="1087" spans="1:50" ht="30" x14ac:dyDescent="0.25">
      <c r="A1087" s="259">
        <v>1212</v>
      </c>
      <c r="B1087" s="323" t="s">
        <v>1394</v>
      </c>
      <c r="E1087" s="259" t="s">
        <v>928</v>
      </c>
      <c r="G1087" s="324">
        <v>111300</v>
      </c>
      <c r="H1087" s="325">
        <v>0</v>
      </c>
      <c r="I1087" s="324">
        <f t="shared" si="17"/>
        <v>111300</v>
      </c>
      <c r="K1087"/>
      <c r="L1087"/>
      <c r="M1087"/>
      <c r="N1087"/>
      <c r="O1087"/>
      <c r="P1087"/>
      <c r="Q1087"/>
      <c r="R1087"/>
      <c r="S1087"/>
      <c r="T1087"/>
      <c r="U1087"/>
      <c r="V1087"/>
      <c r="W1087"/>
      <c r="X1087"/>
      <c r="Y1087"/>
      <c r="Z1087"/>
      <c r="AA1087"/>
      <c r="AB1087"/>
      <c r="AC1087"/>
      <c r="AD1087"/>
      <c r="AE1087"/>
      <c r="AF1087"/>
      <c r="AG1087"/>
      <c r="AH1087"/>
      <c r="AI1087"/>
      <c r="AJ1087"/>
      <c r="AK1087"/>
      <c r="AL1087"/>
      <c r="AM1087"/>
      <c r="AN1087"/>
      <c r="AO1087"/>
      <c r="AP1087"/>
      <c r="AQ1087"/>
      <c r="AR1087"/>
      <c r="AS1087"/>
      <c r="AT1087"/>
      <c r="AU1087"/>
      <c r="AV1087"/>
      <c r="AW1087"/>
      <c r="AX1087"/>
    </row>
    <row r="1088" spans="1:50" ht="30" x14ac:dyDescent="0.25">
      <c r="A1088" s="259">
        <v>1213</v>
      </c>
      <c r="B1088" s="323" t="s">
        <v>1394</v>
      </c>
      <c r="E1088" s="259" t="s">
        <v>928</v>
      </c>
      <c r="G1088" s="324">
        <v>142100</v>
      </c>
      <c r="H1088" s="325">
        <v>0</v>
      </c>
      <c r="I1088" s="324">
        <f t="shared" si="17"/>
        <v>142100</v>
      </c>
      <c r="K1088"/>
      <c r="L1088"/>
      <c r="M1088"/>
      <c r="N1088"/>
      <c r="O1088"/>
      <c r="P1088"/>
      <c r="Q1088"/>
      <c r="R1088"/>
      <c r="S1088"/>
      <c r="T1088"/>
      <c r="U1088"/>
      <c r="V1088"/>
      <c r="W1088"/>
      <c r="X1088"/>
      <c r="Y1088"/>
      <c r="Z1088"/>
      <c r="AA1088"/>
      <c r="AB1088"/>
      <c r="AC1088"/>
      <c r="AD1088"/>
      <c r="AE1088"/>
      <c r="AF1088"/>
      <c r="AG1088"/>
      <c r="AH1088"/>
      <c r="AI1088"/>
      <c r="AJ1088"/>
      <c r="AK1088"/>
      <c r="AL1088"/>
      <c r="AM1088"/>
      <c r="AN1088"/>
      <c r="AO1088"/>
      <c r="AP1088"/>
      <c r="AQ1088"/>
      <c r="AR1088"/>
      <c r="AS1088"/>
      <c r="AT1088"/>
      <c r="AU1088"/>
      <c r="AV1088"/>
      <c r="AW1088"/>
      <c r="AX1088"/>
    </row>
    <row r="1089" spans="1:50" x14ac:dyDescent="0.25">
      <c r="A1089" s="529">
        <v>1214</v>
      </c>
      <c r="B1089" s="259" t="s">
        <v>1086</v>
      </c>
      <c r="E1089" s="259" t="s">
        <v>928</v>
      </c>
      <c r="G1089" s="324">
        <v>1829921</v>
      </c>
      <c r="H1089" s="325">
        <v>0</v>
      </c>
      <c r="I1089" s="324">
        <f t="shared" si="17"/>
        <v>1829921</v>
      </c>
      <c r="K1089"/>
      <c r="L1089"/>
      <c r="M1089"/>
      <c r="N1089"/>
      <c r="O1089"/>
      <c r="P1089"/>
      <c r="Q1089"/>
      <c r="R1089"/>
      <c r="S1089"/>
      <c r="T1089"/>
      <c r="U1089"/>
      <c r="V1089"/>
      <c r="W1089"/>
      <c r="X1089"/>
      <c r="Y1089"/>
      <c r="Z1089"/>
      <c r="AA1089"/>
      <c r="AB1089"/>
      <c r="AC1089"/>
      <c r="AD1089"/>
      <c r="AE1089"/>
      <c r="AF1089"/>
      <c r="AG1089"/>
      <c r="AH1089"/>
      <c r="AI1089"/>
      <c r="AJ1089"/>
      <c r="AK1089"/>
      <c r="AL1089"/>
      <c r="AM1089"/>
      <c r="AN1089"/>
      <c r="AO1089"/>
      <c r="AP1089"/>
      <c r="AQ1089"/>
      <c r="AR1089"/>
      <c r="AS1089"/>
      <c r="AT1089"/>
      <c r="AU1089"/>
      <c r="AV1089"/>
      <c r="AW1089"/>
      <c r="AX1089"/>
    </row>
    <row r="1090" spans="1:50" x14ac:dyDescent="0.25">
      <c r="B1090" s="382" t="s">
        <v>1111</v>
      </c>
      <c r="C1090" s="382"/>
      <c r="D1090" s="382"/>
      <c r="E1090" s="382"/>
      <c r="F1090" s="401"/>
      <c r="G1090" s="643">
        <f>SUM(G1066:G1089)</f>
        <v>2678176</v>
      </c>
      <c r="H1090" s="643">
        <f>SUM(H1066:H1089)</f>
        <v>0</v>
      </c>
      <c r="I1090" s="643">
        <f>SUM(I1066:I1089)</f>
        <v>2678176</v>
      </c>
      <c r="K1090"/>
      <c r="L1090"/>
      <c r="M1090"/>
      <c r="N1090"/>
      <c r="O1090"/>
      <c r="P1090"/>
      <c r="Q1090"/>
      <c r="R1090"/>
      <c r="S1090"/>
      <c r="T1090"/>
      <c r="U1090"/>
      <c r="V1090"/>
      <c r="W1090"/>
      <c r="X1090"/>
      <c r="Y1090"/>
      <c r="Z1090"/>
      <c r="AA1090"/>
      <c r="AB1090"/>
      <c r="AC1090"/>
      <c r="AD1090"/>
      <c r="AE1090"/>
      <c r="AF1090"/>
      <c r="AG1090"/>
      <c r="AH1090"/>
      <c r="AI1090"/>
      <c r="AJ1090"/>
      <c r="AK1090"/>
      <c r="AL1090"/>
      <c r="AM1090"/>
      <c r="AN1090"/>
      <c r="AO1090"/>
      <c r="AP1090"/>
      <c r="AQ1090"/>
      <c r="AR1090"/>
      <c r="AS1090"/>
      <c r="AT1090"/>
      <c r="AU1090"/>
      <c r="AV1090"/>
      <c r="AW1090"/>
      <c r="AX1090"/>
    </row>
    <row r="1091" spans="1:50" x14ac:dyDescent="0.25">
      <c r="B1091" s="382"/>
      <c r="C1091" s="382"/>
      <c r="D1091" s="382"/>
      <c r="E1091" s="382"/>
      <c r="F1091" s="401"/>
      <c r="G1091" s="643"/>
      <c r="H1091" s="643"/>
      <c r="I1091" s="643"/>
      <c r="K1091"/>
      <c r="L1091"/>
      <c r="M1091"/>
      <c r="N1091"/>
      <c r="O1091"/>
      <c r="P1091"/>
      <c r="Q1091"/>
      <c r="R1091"/>
      <c r="S1091"/>
      <c r="T1091"/>
      <c r="U1091"/>
      <c r="V1091"/>
      <c r="W1091"/>
      <c r="X1091"/>
      <c r="Y1091"/>
      <c r="Z1091"/>
      <c r="AA1091"/>
      <c r="AB1091"/>
      <c r="AC1091"/>
      <c r="AD1091"/>
      <c r="AE1091"/>
      <c r="AF1091"/>
      <c r="AG1091"/>
      <c r="AH1091"/>
      <c r="AI1091"/>
      <c r="AJ1091"/>
      <c r="AK1091"/>
      <c r="AL1091"/>
      <c r="AM1091"/>
      <c r="AN1091"/>
      <c r="AO1091"/>
      <c r="AP1091"/>
      <c r="AQ1091"/>
      <c r="AR1091"/>
      <c r="AS1091"/>
      <c r="AT1091"/>
      <c r="AU1091"/>
      <c r="AV1091"/>
      <c r="AW1091"/>
      <c r="AX1091"/>
    </row>
    <row r="1092" spans="1:50" x14ac:dyDescent="0.25">
      <c r="B1092" s="382" t="s">
        <v>1397</v>
      </c>
      <c r="C1092" s="382"/>
      <c r="D1092" s="382"/>
      <c r="F1092" s="401"/>
      <c r="G1092" s="643"/>
      <c r="H1092" s="643"/>
      <c r="I1092" s="643"/>
      <c r="K1092"/>
      <c r="L1092"/>
      <c r="M1092"/>
      <c r="N1092"/>
      <c r="O1092"/>
      <c r="P1092"/>
      <c r="Q1092"/>
      <c r="R1092"/>
      <c r="S1092"/>
      <c r="T1092"/>
      <c r="U1092"/>
      <c r="V1092"/>
      <c r="W1092"/>
      <c r="X1092"/>
      <c r="Y1092"/>
      <c r="Z1092"/>
      <c r="AA1092"/>
      <c r="AB1092"/>
      <c r="AC1092"/>
      <c r="AD1092"/>
      <c r="AE1092"/>
      <c r="AF1092"/>
      <c r="AG1092"/>
      <c r="AH1092"/>
      <c r="AI1092"/>
      <c r="AJ1092"/>
      <c r="AK1092"/>
      <c r="AL1092"/>
      <c r="AM1092"/>
      <c r="AN1092"/>
      <c r="AO1092"/>
      <c r="AP1092"/>
      <c r="AQ1092"/>
      <c r="AR1092"/>
      <c r="AS1092"/>
      <c r="AT1092"/>
      <c r="AU1092"/>
      <c r="AV1092"/>
      <c r="AW1092"/>
      <c r="AX1092"/>
    </row>
    <row r="1093" spans="1:50" x14ac:dyDescent="0.25">
      <c r="A1093" s="529">
        <v>1215</v>
      </c>
      <c r="B1093" s="259" t="s">
        <v>1398</v>
      </c>
      <c r="C1093" s="646">
        <v>176000</v>
      </c>
      <c r="D1093" s="645">
        <v>0.94736842105263153</v>
      </c>
      <c r="F1093" s="644" t="s">
        <v>1399</v>
      </c>
      <c r="G1093" s="321">
        <v>176000</v>
      </c>
      <c r="H1093" s="643">
        <v>0</v>
      </c>
      <c r="I1093" s="321">
        <v>176000</v>
      </c>
      <c r="K1093"/>
      <c r="L1093"/>
      <c r="M1093"/>
      <c r="N1093"/>
      <c r="O1093"/>
      <c r="P1093"/>
      <c r="Q1093"/>
      <c r="R1093"/>
      <c r="S1093"/>
      <c r="T1093"/>
      <c r="U1093"/>
      <c r="V1093"/>
      <c r="W1093"/>
      <c r="X1093"/>
      <c r="Y1093"/>
      <c r="Z1093"/>
      <c r="AA1093"/>
      <c r="AB1093"/>
      <c r="AC1093"/>
      <c r="AD1093"/>
      <c r="AE1093"/>
      <c r="AF1093"/>
      <c r="AG1093"/>
      <c r="AH1093"/>
      <c r="AI1093"/>
      <c r="AJ1093"/>
      <c r="AK1093"/>
      <c r="AL1093"/>
      <c r="AM1093"/>
      <c r="AN1093"/>
      <c r="AO1093"/>
      <c r="AP1093"/>
      <c r="AQ1093"/>
      <c r="AR1093"/>
      <c r="AS1093"/>
      <c r="AT1093"/>
      <c r="AU1093"/>
      <c r="AV1093"/>
      <c r="AW1093"/>
      <c r="AX1093"/>
    </row>
    <row r="1094" spans="1:50" x14ac:dyDescent="0.25">
      <c r="A1094" s="529">
        <v>1216</v>
      </c>
      <c r="B1094" s="259" t="s">
        <v>1398</v>
      </c>
      <c r="C1094" s="646">
        <v>176000</v>
      </c>
      <c r="D1094" s="645">
        <v>0.94736842105263153</v>
      </c>
      <c r="F1094" s="644" t="s">
        <v>1399</v>
      </c>
      <c r="G1094" s="321">
        <v>176000</v>
      </c>
      <c r="H1094" s="643">
        <v>0</v>
      </c>
      <c r="I1094" s="321">
        <v>176000</v>
      </c>
      <c r="K1094"/>
      <c r="L1094"/>
      <c r="M1094"/>
      <c r="N1094"/>
      <c r="O1094"/>
      <c r="P1094"/>
      <c r="Q1094"/>
      <c r="R1094"/>
      <c r="S1094"/>
      <c r="T1094"/>
      <c r="U1094"/>
      <c r="V1094"/>
      <c r="W1094"/>
      <c r="X1094"/>
      <c r="Y1094"/>
      <c r="Z1094"/>
      <c r="AA1094"/>
      <c r="AB1094"/>
      <c r="AC1094"/>
      <c r="AD1094"/>
      <c r="AE1094"/>
      <c r="AF1094"/>
      <c r="AG1094"/>
      <c r="AH1094"/>
      <c r="AI1094"/>
      <c r="AJ1094"/>
      <c r="AK1094"/>
      <c r="AL1094"/>
      <c r="AM1094"/>
      <c r="AN1094"/>
      <c r="AO1094"/>
      <c r="AP1094"/>
      <c r="AQ1094"/>
      <c r="AR1094"/>
      <c r="AS1094"/>
      <c r="AT1094"/>
      <c r="AU1094"/>
      <c r="AV1094"/>
      <c r="AW1094"/>
      <c r="AX1094"/>
    </row>
    <row r="1095" spans="1:50" x14ac:dyDescent="0.25">
      <c r="A1095" s="529">
        <v>1217</v>
      </c>
      <c r="B1095" s="259" t="s">
        <v>1400</v>
      </c>
      <c r="C1095" s="646">
        <v>72000</v>
      </c>
      <c r="D1095" s="645">
        <v>0.94736842105263153</v>
      </c>
      <c r="F1095" s="644" t="s">
        <v>1399</v>
      </c>
      <c r="G1095" s="321">
        <v>72000</v>
      </c>
      <c r="H1095" s="643">
        <v>0</v>
      </c>
      <c r="I1095" s="321">
        <v>72000</v>
      </c>
      <c r="K1095"/>
      <c r="L1095"/>
      <c r="M1095"/>
      <c r="N1095"/>
      <c r="O1095"/>
      <c r="P1095"/>
      <c r="Q1095"/>
      <c r="R1095"/>
      <c r="S1095"/>
      <c r="T1095"/>
      <c r="U1095"/>
      <c r="V1095"/>
      <c r="W1095"/>
      <c r="X1095"/>
      <c r="Y1095"/>
      <c r="Z1095"/>
      <c r="AA1095"/>
      <c r="AB1095"/>
      <c r="AC1095"/>
      <c r="AD1095"/>
      <c r="AE1095"/>
      <c r="AF1095"/>
      <c r="AG1095"/>
      <c r="AH1095"/>
      <c r="AI1095"/>
      <c r="AJ1095"/>
      <c r="AK1095"/>
      <c r="AL1095"/>
      <c r="AM1095"/>
      <c r="AN1095"/>
      <c r="AO1095"/>
      <c r="AP1095"/>
      <c r="AQ1095"/>
      <c r="AR1095"/>
      <c r="AS1095"/>
      <c r="AT1095"/>
      <c r="AU1095"/>
      <c r="AV1095"/>
      <c r="AW1095"/>
      <c r="AX1095"/>
    </row>
    <row r="1096" spans="1:50" x14ac:dyDescent="0.25">
      <c r="A1096" s="529">
        <v>1218</v>
      </c>
      <c r="B1096" s="259" t="s">
        <v>1398</v>
      </c>
      <c r="C1096" s="646">
        <v>160500</v>
      </c>
      <c r="D1096" s="645">
        <v>0.94736842105263153</v>
      </c>
      <c r="F1096" s="644" t="s">
        <v>1399</v>
      </c>
      <c r="G1096" s="321">
        <v>160500</v>
      </c>
      <c r="H1096" s="643">
        <v>0</v>
      </c>
      <c r="I1096" s="321">
        <v>160500</v>
      </c>
      <c r="K1096"/>
      <c r="L1096"/>
      <c r="M1096"/>
      <c r="N1096"/>
      <c r="O1096"/>
      <c r="P1096"/>
      <c r="Q1096"/>
      <c r="R1096"/>
      <c r="S1096"/>
      <c r="T1096"/>
      <c r="U1096"/>
      <c r="V1096"/>
      <c r="W1096"/>
      <c r="X1096"/>
      <c r="Y1096"/>
      <c r="Z1096"/>
      <c r="AA1096"/>
      <c r="AB1096"/>
      <c r="AC1096"/>
      <c r="AD1096"/>
      <c r="AE1096"/>
      <c r="AF1096"/>
      <c r="AG1096"/>
      <c r="AH1096"/>
      <c r="AI1096"/>
      <c r="AJ1096"/>
      <c r="AK1096"/>
      <c r="AL1096"/>
      <c r="AM1096"/>
      <c r="AN1096"/>
      <c r="AO1096"/>
      <c r="AP1096"/>
      <c r="AQ1096"/>
      <c r="AR1096"/>
      <c r="AS1096"/>
      <c r="AT1096"/>
      <c r="AU1096"/>
      <c r="AV1096"/>
      <c r="AW1096"/>
      <c r="AX1096"/>
    </row>
    <row r="1097" spans="1:50" x14ac:dyDescent="0.25">
      <c r="A1097" s="529">
        <v>1219</v>
      </c>
      <c r="B1097" s="259" t="s">
        <v>1401</v>
      </c>
      <c r="C1097" s="646">
        <v>85100</v>
      </c>
      <c r="D1097" s="645">
        <v>0.94736842105263153</v>
      </c>
      <c r="F1097" s="644" t="s">
        <v>1399</v>
      </c>
      <c r="G1097" s="321">
        <v>85100</v>
      </c>
      <c r="H1097" s="643">
        <v>0</v>
      </c>
      <c r="I1097" s="321">
        <v>85100</v>
      </c>
      <c r="K1097"/>
      <c r="L1097"/>
      <c r="M1097"/>
      <c r="N1097"/>
      <c r="O1097"/>
      <c r="P1097"/>
      <c r="Q1097"/>
      <c r="R1097"/>
      <c r="S1097"/>
      <c r="T1097"/>
      <c r="U1097"/>
      <c r="V1097"/>
      <c r="W1097"/>
      <c r="X1097"/>
      <c r="Y1097"/>
      <c r="Z1097"/>
      <c r="AA1097"/>
      <c r="AB1097"/>
      <c r="AC1097"/>
      <c r="AD1097"/>
      <c r="AE1097"/>
      <c r="AF1097"/>
      <c r="AG1097"/>
      <c r="AH1097"/>
      <c r="AI1097"/>
      <c r="AJ1097"/>
      <c r="AK1097"/>
      <c r="AL1097"/>
      <c r="AM1097"/>
      <c r="AN1097"/>
      <c r="AO1097"/>
      <c r="AP1097"/>
      <c r="AQ1097"/>
      <c r="AR1097"/>
      <c r="AS1097"/>
      <c r="AT1097"/>
      <c r="AU1097"/>
      <c r="AV1097"/>
      <c r="AW1097"/>
      <c r="AX1097"/>
    </row>
    <row r="1098" spans="1:50" x14ac:dyDescent="0.25">
      <c r="A1098" s="529">
        <v>1220</v>
      </c>
      <c r="B1098" s="259" t="s">
        <v>1402</v>
      </c>
      <c r="C1098" s="646">
        <v>219600</v>
      </c>
      <c r="D1098" s="645">
        <v>0.94736842105263153</v>
      </c>
      <c r="F1098" s="644" t="s">
        <v>1399</v>
      </c>
      <c r="G1098" s="321">
        <v>219600</v>
      </c>
      <c r="H1098" s="643">
        <v>0</v>
      </c>
      <c r="I1098" s="321">
        <v>219600</v>
      </c>
      <c r="K1098"/>
      <c r="L1098"/>
      <c r="M1098"/>
      <c r="N1098"/>
      <c r="O1098"/>
      <c r="P1098"/>
      <c r="Q1098"/>
      <c r="R1098"/>
      <c r="S1098"/>
      <c r="T1098"/>
      <c r="U1098"/>
      <c r="V1098"/>
      <c r="W1098"/>
      <c r="X1098"/>
      <c r="Y1098"/>
      <c r="Z1098"/>
      <c r="AA1098"/>
      <c r="AB1098"/>
      <c r="AC1098"/>
      <c r="AD1098"/>
      <c r="AE1098"/>
      <c r="AF1098"/>
      <c r="AG1098"/>
      <c r="AH1098"/>
      <c r="AI1098"/>
      <c r="AJ1098"/>
      <c r="AK1098"/>
      <c r="AL1098"/>
      <c r="AM1098"/>
      <c r="AN1098"/>
      <c r="AO1098"/>
      <c r="AP1098"/>
      <c r="AQ1098"/>
      <c r="AR1098"/>
      <c r="AS1098"/>
      <c r="AT1098"/>
      <c r="AU1098"/>
      <c r="AV1098"/>
      <c r="AW1098"/>
      <c r="AX1098"/>
    </row>
    <row r="1099" spans="1:50" x14ac:dyDescent="0.25">
      <c r="A1099" s="529">
        <v>1221</v>
      </c>
      <c r="B1099" s="259" t="s">
        <v>1153</v>
      </c>
      <c r="C1099" s="325">
        <v>241050</v>
      </c>
      <c r="D1099" s="343" t="s">
        <v>1403</v>
      </c>
      <c r="F1099" s="644" t="s">
        <v>1399</v>
      </c>
      <c r="G1099" s="324">
        <v>241050</v>
      </c>
      <c r="H1099" s="643">
        <v>0</v>
      </c>
      <c r="I1099" s="324">
        <v>241050</v>
      </c>
      <c r="K1099"/>
      <c r="L1099"/>
      <c r="M1099"/>
      <c r="N1099"/>
      <c r="O1099"/>
      <c r="P1099"/>
      <c r="Q1099"/>
      <c r="R1099"/>
      <c r="S1099"/>
      <c r="T1099"/>
      <c r="U1099"/>
      <c r="V1099"/>
      <c r="W1099"/>
      <c r="X1099"/>
      <c r="Y1099"/>
      <c r="Z1099"/>
      <c r="AA1099"/>
      <c r="AB1099"/>
      <c r="AC1099"/>
      <c r="AD1099"/>
      <c r="AE1099"/>
      <c r="AF1099"/>
      <c r="AG1099"/>
      <c r="AH1099"/>
      <c r="AI1099"/>
      <c r="AJ1099"/>
      <c r="AK1099"/>
      <c r="AL1099"/>
      <c r="AM1099"/>
      <c r="AN1099"/>
      <c r="AO1099"/>
      <c r="AP1099"/>
      <c r="AQ1099"/>
      <c r="AR1099"/>
      <c r="AS1099"/>
      <c r="AT1099"/>
      <c r="AU1099"/>
      <c r="AV1099"/>
      <c r="AW1099"/>
      <c r="AX1099"/>
    </row>
    <row r="1100" spans="1:50" x14ac:dyDescent="0.25">
      <c r="B1100" s="382"/>
      <c r="C1100" s="382"/>
      <c r="D1100" s="382"/>
      <c r="E1100" s="382"/>
      <c r="F1100" s="401" t="s">
        <v>1876</v>
      </c>
      <c r="G1100" s="643">
        <f>SUM(G1093:G1099)</f>
        <v>1130250</v>
      </c>
      <c r="H1100" s="643"/>
      <c r="I1100" s="643">
        <f>SUM(I1093:I1099)</f>
        <v>1130250</v>
      </c>
      <c r="K1100"/>
      <c r="L1100"/>
      <c r="M1100"/>
      <c r="N1100"/>
      <c r="O1100"/>
      <c r="P1100"/>
      <c r="Q1100"/>
      <c r="R1100"/>
      <c r="S1100"/>
      <c r="T1100"/>
      <c r="U1100"/>
      <c r="V1100"/>
      <c r="W1100"/>
      <c r="X1100"/>
      <c r="Y1100"/>
      <c r="Z1100"/>
      <c r="AA1100"/>
      <c r="AB1100"/>
      <c r="AC1100"/>
      <c r="AD1100"/>
      <c r="AE1100"/>
      <c r="AF1100"/>
      <c r="AG1100"/>
      <c r="AH1100"/>
      <c r="AI1100"/>
      <c r="AJ1100"/>
      <c r="AK1100"/>
      <c r="AL1100"/>
      <c r="AM1100"/>
      <c r="AN1100"/>
      <c r="AO1100"/>
      <c r="AP1100"/>
      <c r="AQ1100"/>
      <c r="AR1100"/>
      <c r="AS1100"/>
      <c r="AT1100"/>
      <c r="AU1100"/>
      <c r="AV1100"/>
      <c r="AW1100"/>
      <c r="AX1100"/>
    </row>
    <row r="1101" spans="1:50" x14ac:dyDescent="0.25">
      <c r="A1101" s="642"/>
      <c r="B1101" s="642"/>
      <c r="C1101" s="642"/>
      <c r="D1101" s="642"/>
      <c r="E1101" s="642"/>
      <c r="F1101" s="641"/>
      <c r="G1101" s="640">
        <f>G1100+G1090+G1064+G1057+G823+G342+G282+G235</f>
        <v>520262684.34999996</v>
      </c>
      <c r="H1101" s="640">
        <f>H235+H848+H1064</f>
        <v>0</v>
      </c>
      <c r="I1101" s="640">
        <f>G1101-H1101</f>
        <v>520262684.34999996</v>
      </c>
      <c r="K1101"/>
      <c r="L1101"/>
      <c r="M1101"/>
      <c r="N1101"/>
      <c r="O1101"/>
      <c r="P1101"/>
      <c r="Q1101"/>
      <c r="R1101"/>
      <c r="S1101"/>
      <c r="T1101"/>
      <c r="U1101"/>
      <c r="V1101"/>
      <c r="W1101"/>
      <c r="X1101"/>
      <c r="Y1101"/>
      <c r="Z1101"/>
      <c r="AA1101"/>
      <c r="AB1101"/>
      <c r="AC1101"/>
      <c r="AD1101"/>
      <c r="AE1101"/>
      <c r="AF1101"/>
      <c r="AG1101"/>
      <c r="AH1101"/>
      <c r="AI1101"/>
      <c r="AJ1101"/>
      <c r="AK1101"/>
      <c r="AL1101"/>
      <c r="AM1101"/>
      <c r="AN1101"/>
      <c r="AO1101"/>
      <c r="AP1101"/>
      <c r="AQ1101"/>
      <c r="AR1101"/>
      <c r="AS1101"/>
      <c r="AT1101"/>
      <c r="AU1101"/>
      <c r="AV1101"/>
      <c r="AW1101"/>
      <c r="AX1101"/>
    </row>
    <row r="1102" spans="1:50" x14ac:dyDescent="0.25">
      <c r="F1102" s="323" t="s">
        <v>1875</v>
      </c>
      <c r="H1102" s="344"/>
      <c r="K1102"/>
      <c r="L1102"/>
      <c r="M1102"/>
      <c r="N1102"/>
      <c r="O1102"/>
      <c r="P1102"/>
      <c r="Q1102"/>
      <c r="R1102"/>
      <c r="S1102"/>
      <c r="T1102"/>
      <c r="U1102"/>
      <c r="V1102"/>
      <c r="W1102"/>
      <c r="X1102"/>
      <c r="Y1102"/>
      <c r="Z1102"/>
      <c r="AA1102"/>
      <c r="AB1102"/>
      <c r="AC1102"/>
      <c r="AD1102"/>
      <c r="AE1102"/>
      <c r="AF1102"/>
      <c r="AG1102"/>
      <c r="AH1102"/>
      <c r="AI1102"/>
      <c r="AJ1102"/>
      <c r="AK1102"/>
      <c r="AL1102"/>
      <c r="AM1102"/>
      <c r="AN1102"/>
      <c r="AO1102"/>
      <c r="AP1102"/>
      <c r="AQ1102"/>
      <c r="AR1102"/>
      <c r="AS1102"/>
      <c r="AT1102"/>
      <c r="AU1102"/>
      <c r="AV1102"/>
      <c r="AW1102"/>
      <c r="AX1102"/>
    </row>
    <row r="1103" spans="1:50" ht="26.25" x14ac:dyDescent="0.25">
      <c r="A1103" s="259">
        <v>1221</v>
      </c>
      <c r="B1103" s="349" t="s">
        <v>1404</v>
      </c>
      <c r="C1103" s="345" t="s">
        <v>1874</v>
      </c>
      <c r="D1103" s="345" t="s">
        <v>1405</v>
      </c>
      <c r="E1103" s="346">
        <v>45266</v>
      </c>
      <c r="F1103" s="347" t="s">
        <v>1406</v>
      </c>
      <c r="G1103" s="637">
        <v>8571725</v>
      </c>
      <c r="H1103" s="348"/>
      <c r="I1103" s="348">
        <v>8571725</v>
      </c>
      <c r="K1103"/>
      <c r="L1103"/>
      <c r="M1103"/>
      <c r="N1103"/>
      <c r="O1103"/>
      <c r="P1103"/>
      <c r="Q1103"/>
      <c r="R1103"/>
      <c r="S1103"/>
      <c r="T1103"/>
      <c r="U1103"/>
      <c r="V1103"/>
      <c r="W1103"/>
      <c r="X1103"/>
      <c r="Y1103"/>
      <c r="Z1103"/>
      <c r="AA1103"/>
      <c r="AB1103"/>
      <c r="AC1103"/>
      <c r="AD1103"/>
      <c r="AE1103"/>
      <c r="AF1103"/>
      <c r="AG1103"/>
      <c r="AH1103"/>
      <c r="AI1103"/>
      <c r="AJ1103"/>
      <c r="AK1103"/>
      <c r="AL1103"/>
      <c r="AM1103"/>
      <c r="AN1103"/>
      <c r="AO1103"/>
      <c r="AP1103"/>
      <c r="AQ1103"/>
      <c r="AR1103"/>
      <c r="AS1103"/>
      <c r="AT1103"/>
      <c r="AU1103"/>
      <c r="AV1103"/>
      <c r="AW1103"/>
      <c r="AX1103"/>
    </row>
    <row r="1104" spans="1:50" ht="51.75" x14ac:dyDescent="0.25">
      <c r="A1104" s="259">
        <v>1222</v>
      </c>
      <c r="B1104" s="349" t="s">
        <v>782</v>
      </c>
      <c r="C1104" s="345"/>
      <c r="D1104" s="345"/>
      <c r="E1104" s="349">
        <v>2023.24</v>
      </c>
      <c r="F1104" s="347" t="s">
        <v>1407</v>
      </c>
      <c r="G1104" s="637">
        <v>213250</v>
      </c>
      <c r="H1104" s="348"/>
      <c r="I1104" s="348">
        <v>213250</v>
      </c>
      <c r="K1104"/>
      <c r="L1104"/>
      <c r="M1104"/>
      <c r="N1104"/>
      <c r="O1104"/>
      <c r="P1104"/>
      <c r="Q1104"/>
      <c r="R1104"/>
      <c r="S1104"/>
      <c r="T1104"/>
      <c r="U1104"/>
      <c r="V1104"/>
      <c r="W1104"/>
      <c r="X1104"/>
      <c r="Y1104"/>
      <c r="Z1104"/>
      <c r="AA1104"/>
      <c r="AB1104"/>
      <c r="AC1104"/>
      <c r="AD1104"/>
      <c r="AE1104"/>
      <c r="AF1104"/>
      <c r="AG1104"/>
      <c r="AH1104"/>
      <c r="AI1104"/>
      <c r="AJ1104"/>
      <c r="AK1104"/>
      <c r="AL1104"/>
      <c r="AM1104"/>
      <c r="AN1104"/>
      <c r="AO1104"/>
      <c r="AP1104"/>
      <c r="AQ1104"/>
      <c r="AR1104"/>
      <c r="AS1104"/>
      <c r="AT1104"/>
      <c r="AU1104"/>
      <c r="AV1104"/>
      <c r="AW1104"/>
      <c r="AX1104"/>
    </row>
    <row r="1105" spans="1:50" ht="39" x14ac:dyDescent="0.25">
      <c r="A1105" s="259">
        <v>1223</v>
      </c>
      <c r="B1105" s="349" t="s">
        <v>1408</v>
      </c>
      <c r="C1105" s="345"/>
      <c r="D1105" s="345"/>
      <c r="E1105" s="349">
        <v>2023.24</v>
      </c>
      <c r="F1105" s="347" t="s">
        <v>1409</v>
      </c>
      <c r="G1105" s="637">
        <v>317768.65000000002</v>
      </c>
      <c r="H1105" s="348"/>
      <c r="I1105" s="348">
        <v>317768.65000000002</v>
      </c>
      <c r="K1105"/>
      <c r="L1105"/>
      <c r="M1105"/>
      <c r="N1105"/>
      <c r="O1105"/>
      <c r="P1105"/>
      <c r="Q1105"/>
      <c r="R1105"/>
      <c r="S1105"/>
      <c r="T1105"/>
      <c r="U1105"/>
      <c r="V1105"/>
      <c r="W1105"/>
      <c r="X1105"/>
      <c r="Y1105"/>
      <c r="Z1105"/>
      <c r="AA1105"/>
      <c r="AB1105"/>
      <c r="AC1105"/>
      <c r="AD1105"/>
      <c r="AE1105"/>
      <c r="AF1105"/>
      <c r="AG1105"/>
      <c r="AH1105"/>
      <c r="AI1105"/>
      <c r="AJ1105"/>
      <c r="AK1105"/>
      <c r="AL1105"/>
      <c r="AM1105"/>
      <c r="AN1105"/>
      <c r="AO1105"/>
      <c r="AP1105"/>
      <c r="AQ1105"/>
      <c r="AR1105"/>
      <c r="AS1105"/>
      <c r="AT1105"/>
      <c r="AU1105"/>
      <c r="AV1105"/>
      <c r="AW1105"/>
      <c r="AX1105"/>
    </row>
    <row r="1106" spans="1:50" ht="39" x14ac:dyDescent="0.25">
      <c r="A1106" s="259">
        <v>1224</v>
      </c>
      <c r="B1106" s="349" t="s">
        <v>1061</v>
      </c>
      <c r="C1106" s="345"/>
      <c r="D1106" s="345"/>
      <c r="E1106" s="349">
        <v>2023.24</v>
      </c>
      <c r="F1106" s="347" t="s">
        <v>1410</v>
      </c>
      <c r="G1106" s="637">
        <v>123706.9</v>
      </c>
      <c r="H1106" s="348"/>
      <c r="I1106" s="348">
        <v>123706.9</v>
      </c>
      <c r="K1106"/>
      <c r="L1106"/>
      <c r="M1106"/>
      <c r="N1106"/>
      <c r="O1106"/>
      <c r="P1106"/>
      <c r="Q1106"/>
      <c r="R1106"/>
      <c r="S1106"/>
      <c r="T1106"/>
      <c r="U1106"/>
      <c r="V1106"/>
      <c r="W1106"/>
      <c r="X1106"/>
      <c r="Y1106"/>
      <c r="Z1106"/>
      <c r="AA1106"/>
      <c r="AB1106"/>
      <c r="AC1106"/>
      <c r="AD1106"/>
      <c r="AE1106"/>
      <c r="AF1106"/>
      <c r="AG1106"/>
      <c r="AH1106"/>
      <c r="AI1106"/>
      <c r="AJ1106"/>
      <c r="AK1106"/>
      <c r="AL1106"/>
      <c r="AM1106"/>
      <c r="AN1106"/>
      <c r="AO1106"/>
      <c r="AP1106"/>
      <c r="AQ1106"/>
      <c r="AR1106"/>
      <c r="AS1106"/>
      <c r="AT1106"/>
      <c r="AU1106"/>
      <c r="AV1106"/>
      <c r="AW1106"/>
      <c r="AX1106"/>
    </row>
    <row r="1107" spans="1:50" ht="39" x14ac:dyDescent="0.25">
      <c r="A1107" s="259">
        <v>1225</v>
      </c>
      <c r="B1107" s="349" t="s">
        <v>1411</v>
      </c>
      <c r="C1107" s="345"/>
      <c r="D1107" s="345"/>
      <c r="E1107" s="349">
        <v>2023.24</v>
      </c>
      <c r="F1107" s="347" t="s">
        <v>1412</v>
      </c>
      <c r="G1107" s="637">
        <v>101524.55</v>
      </c>
      <c r="H1107" s="348"/>
      <c r="I1107" s="348">
        <v>101524.55</v>
      </c>
      <c r="K1107"/>
      <c r="L1107"/>
      <c r="M1107"/>
      <c r="N1107"/>
      <c r="O1107"/>
      <c r="P1107"/>
      <c r="Q1107"/>
      <c r="R1107"/>
      <c r="S1107"/>
      <c r="T1107"/>
      <c r="U1107"/>
      <c r="V1107"/>
      <c r="W1107"/>
      <c r="X1107"/>
      <c r="Y1107"/>
      <c r="Z1107"/>
      <c r="AA1107"/>
      <c r="AB1107"/>
      <c r="AC1107"/>
      <c r="AD1107"/>
      <c r="AE1107"/>
      <c r="AF1107"/>
      <c r="AG1107"/>
      <c r="AH1107"/>
      <c r="AI1107"/>
      <c r="AJ1107"/>
      <c r="AK1107"/>
      <c r="AL1107"/>
      <c r="AM1107"/>
      <c r="AN1107"/>
      <c r="AO1107"/>
      <c r="AP1107"/>
      <c r="AQ1107"/>
      <c r="AR1107"/>
      <c r="AS1107"/>
      <c r="AT1107"/>
      <c r="AU1107"/>
      <c r="AV1107"/>
      <c r="AW1107"/>
      <c r="AX1107"/>
    </row>
    <row r="1108" spans="1:50" ht="39" x14ac:dyDescent="0.25">
      <c r="A1108" s="259">
        <v>1226</v>
      </c>
      <c r="B1108" s="349" t="s">
        <v>1411</v>
      </c>
      <c r="C1108" s="345"/>
      <c r="D1108" s="345"/>
      <c r="E1108" s="349">
        <v>2023.24</v>
      </c>
      <c r="F1108" s="347" t="s">
        <v>1413</v>
      </c>
      <c r="G1108" s="637">
        <v>176111.55</v>
      </c>
      <c r="H1108" s="348"/>
      <c r="I1108" s="348">
        <v>176111.55</v>
      </c>
      <c r="K1108"/>
      <c r="L1108"/>
      <c r="M1108"/>
      <c r="N1108"/>
      <c r="O1108"/>
      <c r="P1108"/>
      <c r="Q1108"/>
      <c r="R1108"/>
      <c r="S1108"/>
      <c r="T1108"/>
      <c r="U1108"/>
      <c r="V1108"/>
      <c r="W1108"/>
      <c r="X1108"/>
      <c r="Y1108"/>
      <c r="Z1108"/>
      <c r="AA1108"/>
      <c r="AB1108"/>
      <c r="AC1108"/>
      <c r="AD1108"/>
      <c r="AE1108"/>
      <c r="AF1108"/>
      <c r="AG1108"/>
      <c r="AH1108"/>
      <c r="AI1108"/>
      <c r="AJ1108"/>
      <c r="AK1108"/>
      <c r="AL1108"/>
      <c r="AM1108"/>
      <c r="AN1108"/>
      <c r="AO1108"/>
      <c r="AP1108"/>
      <c r="AQ1108"/>
      <c r="AR1108"/>
      <c r="AS1108"/>
      <c r="AT1108"/>
      <c r="AU1108"/>
      <c r="AV1108"/>
      <c r="AW1108"/>
      <c r="AX1108"/>
    </row>
    <row r="1109" spans="1:50" ht="51.75" x14ac:dyDescent="0.25">
      <c r="A1109" s="259">
        <v>1227</v>
      </c>
      <c r="B1109" s="349" t="s">
        <v>1408</v>
      </c>
      <c r="C1109" s="345"/>
      <c r="D1109" s="345"/>
      <c r="E1109" s="349">
        <v>2023.24</v>
      </c>
      <c r="F1109" s="347" t="s">
        <v>1414</v>
      </c>
      <c r="G1109" s="637">
        <v>704446.2</v>
      </c>
      <c r="H1109" s="348"/>
      <c r="I1109" s="348">
        <v>704446.2</v>
      </c>
      <c r="J1109" s="321"/>
      <c r="K1109"/>
      <c r="L1109"/>
      <c r="M1109"/>
      <c r="N1109"/>
      <c r="O1109"/>
      <c r="P1109"/>
      <c r="Q1109"/>
      <c r="R1109"/>
      <c r="S1109"/>
      <c r="T1109"/>
      <c r="U1109"/>
      <c r="V1109"/>
      <c r="W1109"/>
      <c r="X1109"/>
      <c r="Y1109"/>
      <c r="Z1109"/>
      <c r="AA1109"/>
      <c r="AB1109"/>
      <c r="AC1109"/>
      <c r="AD1109"/>
      <c r="AE1109"/>
      <c r="AF1109"/>
      <c r="AG1109"/>
      <c r="AH1109"/>
      <c r="AI1109"/>
      <c r="AJ1109"/>
      <c r="AK1109"/>
      <c r="AL1109"/>
      <c r="AM1109"/>
      <c r="AN1109"/>
      <c r="AO1109"/>
      <c r="AP1109"/>
      <c r="AQ1109"/>
      <c r="AR1109"/>
      <c r="AS1109"/>
      <c r="AT1109"/>
      <c r="AU1109"/>
      <c r="AV1109"/>
      <c r="AW1109"/>
      <c r="AX1109"/>
    </row>
    <row r="1110" spans="1:50" ht="26.25" x14ac:dyDescent="0.25">
      <c r="A1110" s="259">
        <v>1228</v>
      </c>
      <c r="B1110" s="349" t="s">
        <v>68</v>
      </c>
      <c r="C1110" s="350" t="s">
        <v>1873</v>
      </c>
      <c r="D1110" s="345">
        <v>49504</v>
      </c>
      <c r="E1110" s="346">
        <v>45176</v>
      </c>
      <c r="F1110" s="347" t="s">
        <v>1415</v>
      </c>
      <c r="G1110" s="637">
        <v>205000</v>
      </c>
      <c r="H1110" s="348"/>
      <c r="I1110" s="348">
        <v>205000</v>
      </c>
      <c r="K1110"/>
      <c r="L1110"/>
      <c r="M1110"/>
      <c r="N1110"/>
      <c r="O1110"/>
      <c r="P1110"/>
      <c r="Q1110"/>
      <c r="R1110"/>
      <c r="S1110"/>
      <c r="T1110"/>
      <c r="U1110"/>
      <c r="V1110"/>
      <c r="W1110"/>
      <c r="X1110"/>
      <c r="Y1110"/>
      <c r="Z1110"/>
      <c r="AA1110"/>
      <c r="AB1110"/>
      <c r="AC1110"/>
      <c r="AD1110"/>
      <c r="AE1110"/>
      <c r="AF1110"/>
      <c r="AG1110"/>
      <c r="AH1110"/>
      <c r="AI1110"/>
      <c r="AJ1110"/>
      <c r="AK1110"/>
      <c r="AL1110"/>
      <c r="AM1110"/>
      <c r="AN1110"/>
      <c r="AO1110"/>
      <c r="AP1110"/>
      <c r="AQ1110"/>
      <c r="AR1110"/>
      <c r="AS1110"/>
      <c r="AT1110"/>
      <c r="AU1110"/>
      <c r="AV1110"/>
      <c r="AW1110"/>
      <c r="AX1110"/>
    </row>
    <row r="1111" spans="1:50" s="821" customFormat="1" ht="26.25" x14ac:dyDescent="0.25">
      <c r="A1111" s="821">
        <v>1229</v>
      </c>
      <c r="B1111" s="837" t="s">
        <v>1416</v>
      </c>
      <c r="C1111" s="829" t="s">
        <v>1852</v>
      </c>
      <c r="D1111" s="822">
        <v>63822</v>
      </c>
      <c r="E1111" s="823">
        <v>45420</v>
      </c>
      <c r="F1111" s="824" t="s">
        <v>1417</v>
      </c>
      <c r="G1111" s="825">
        <v>569400</v>
      </c>
      <c r="H1111" s="826"/>
      <c r="I1111" s="826">
        <v>569400</v>
      </c>
      <c r="K1111" s="827"/>
      <c r="L1111" s="827"/>
      <c r="M1111" s="827"/>
      <c r="N1111" s="827"/>
      <c r="O1111" s="827"/>
      <c r="P1111" s="827"/>
      <c r="Q1111" s="827"/>
      <c r="R1111" s="827"/>
      <c r="S1111" s="827"/>
      <c r="T1111" s="827"/>
      <c r="U1111" s="827"/>
      <c r="V1111" s="827"/>
      <c r="W1111" s="827"/>
      <c r="X1111" s="827"/>
      <c r="Y1111" s="827"/>
      <c r="Z1111" s="827"/>
      <c r="AA1111" s="827"/>
      <c r="AB1111" s="827"/>
      <c r="AC1111" s="827"/>
      <c r="AD1111" s="827"/>
      <c r="AE1111" s="827"/>
      <c r="AF1111" s="827"/>
      <c r="AG1111" s="827"/>
      <c r="AH1111" s="827"/>
      <c r="AI1111" s="827"/>
      <c r="AJ1111" s="827"/>
      <c r="AK1111" s="827"/>
      <c r="AL1111" s="827"/>
      <c r="AM1111" s="827"/>
      <c r="AN1111" s="827"/>
      <c r="AO1111" s="827"/>
      <c r="AP1111" s="827"/>
      <c r="AQ1111" s="827"/>
      <c r="AR1111" s="827"/>
      <c r="AS1111" s="827"/>
      <c r="AT1111" s="827"/>
      <c r="AU1111" s="827"/>
      <c r="AV1111" s="827"/>
      <c r="AW1111" s="827"/>
      <c r="AX1111" s="827"/>
    </row>
    <row r="1112" spans="1:50" ht="26.25" x14ac:dyDescent="0.25">
      <c r="A1112" s="259">
        <v>1230</v>
      </c>
      <c r="B1112" s="349" t="s">
        <v>1418</v>
      </c>
      <c r="C1112" s="350" t="s">
        <v>1872</v>
      </c>
      <c r="D1112" s="345" t="s">
        <v>1419</v>
      </c>
      <c r="E1112" s="346">
        <v>45330</v>
      </c>
      <c r="F1112" s="347" t="s">
        <v>1417</v>
      </c>
      <c r="G1112" s="637">
        <v>581450</v>
      </c>
      <c r="H1112" s="348"/>
      <c r="I1112" s="348">
        <v>581450</v>
      </c>
      <c r="K1112"/>
      <c r="L1112"/>
      <c r="M1112"/>
      <c r="N1112"/>
      <c r="O1112"/>
      <c r="P1112"/>
      <c r="Q1112"/>
      <c r="R1112"/>
      <c r="S1112"/>
      <c r="T1112"/>
      <c r="U1112"/>
      <c r="V1112"/>
      <c r="W1112"/>
      <c r="X1112"/>
      <c r="Y1112"/>
      <c r="Z1112"/>
      <c r="AA1112"/>
      <c r="AB1112"/>
      <c r="AC1112"/>
      <c r="AD1112"/>
      <c r="AE1112"/>
      <c r="AF1112"/>
      <c r="AG1112"/>
      <c r="AH1112"/>
      <c r="AI1112"/>
      <c r="AJ1112"/>
      <c r="AK1112"/>
      <c r="AL1112"/>
      <c r="AM1112"/>
      <c r="AN1112"/>
      <c r="AO1112"/>
      <c r="AP1112"/>
      <c r="AQ1112"/>
      <c r="AR1112"/>
      <c r="AS1112"/>
      <c r="AT1112"/>
      <c r="AU1112"/>
      <c r="AV1112"/>
      <c r="AW1112"/>
      <c r="AX1112"/>
    </row>
    <row r="1113" spans="1:50" s="821" customFormat="1" ht="26.25" x14ac:dyDescent="0.25">
      <c r="A1113" s="821">
        <v>1231</v>
      </c>
      <c r="B1113" s="837" t="s">
        <v>1420</v>
      </c>
      <c r="C1113" s="822">
        <v>15478</v>
      </c>
      <c r="D1113" s="822">
        <v>63828</v>
      </c>
      <c r="E1113" s="823">
        <v>45420</v>
      </c>
      <c r="F1113" s="824" t="s">
        <v>1417</v>
      </c>
      <c r="G1113" s="825">
        <v>238050</v>
      </c>
      <c r="H1113" s="826"/>
      <c r="I1113" s="826">
        <v>238050</v>
      </c>
      <c r="K1113" s="827"/>
      <c r="L1113" s="827"/>
      <c r="M1113" s="827"/>
      <c r="N1113" s="827"/>
      <c r="O1113" s="827"/>
      <c r="P1113" s="827"/>
      <c r="Q1113" s="827"/>
      <c r="R1113" s="827"/>
      <c r="S1113" s="827"/>
      <c r="T1113" s="827"/>
      <c r="U1113" s="827"/>
      <c r="V1113" s="827"/>
      <c r="W1113" s="827"/>
      <c r="X1113" s="827"/>
      <c r="Y1113" s="827"/>
      <c r="Z1113" s="827"/>
      <c r="AA1113" s="827"/>
      <c r="AB1113" s="827"/>
      <c r="AC1113" s="827"/>
      <c r="AD1113" s="827"/>
      <c r="AE1113" s="827"/>
      <c r="AF1113" s="827"/>
      <c r="AG1113" s="827"/>
      <c r="AH1113" s="827"/>
      <c r="AI1113" s="827"/>
      <c r="AJ1113" s="827"/>
      <c r="AK1113" s="827"/>
      <c r="AL1113" s="827"/>
      <c r="AM1113" s="827"/>
      <c r="AN1113" s="827"/>
      <c r="AO1113" s="827"/>
      <c r="AP1113" s="827"/>
      <c r="AQ1113" s="827"/>
      <c r="AR1113" s="827"/>
      <c r="AS1113" s="827"/>
      <c r="AT1113" s="827"/>
      <c r="AU1113" s="827"/>
      <c r="AV1113" s="827"/>
      <c r="AW1113" s="827"/>
      <c r="AX1113" s="827"/>
    </row>
    <row r="1114" spans="1:50" ht="26.25" x14ac:dyDescent="0.25">
      <c r="A1114" s="259">
        <v>1232</v>
      </c>
      <c r="B1114" s="349" t="s">
        <v>1421</v>
      </c>
      <c r="C1114" s="345">
        <v>518</v>
      </c>
      <c r="D1114" s="345">
        <v>65003</v>
      </c>
      <c r="E1114" s="346">
        <v>45300</v>
      </c>
      <c r="F1114" s="347" t="s">
        <v>1422</v>
      </c>
      <c r="G1114" s="637">
        <v>115000</v>
      </c>
      <c r="H1114" s="348"/>
      <c r="I1114" s="348">
        <v>115000</v>
      </c>
      <c r="K1114"/>
      <c r="L1114"/>
      <c r="M1114"/>
      <c r="N1114"/>
      <c r="O1114"/>
      <c r="P1114"/>
      <c r="Q1114"/>
      <c r="R1114"/>
      <c r="S1114"/>
      <c r="T1114"/>
      <c r="U1114"/>
      <c r="V1114"/>
      <c r="W1114"/>
      <c r="X1114"/>
      <c r="Y1114"/>
      <c r="Z1114"/>
      <c r="AA1114"/>
      <c r="AB1114"/>
      <c r="AC1114"/>
      <c r="AD1114"/>
      <c r="AE1114"/>
      <c r="AF1114"/>
      <c r="AG1114"/>
      <c r="AH1114"/>
      <c r="AI1114"/>
      <c r="AJ1114"/>
      <c r="AK1114"/>
      <c r="AL1114"/>
      <c r="AM1114"/>
      <c r="AN1114"/>
      <c r="AO1114"/>
      <c r="AP1114"/>
      <c r="AQ1114"/>
      <c r="AR1114"/>
      <c r="AS1114"/>
      <c r="AT1114"/>
      <c r="AU1114"/>
      <c r="AV1114"/>
      <c r="AW1114"/>
      <c r="AX1114"/>
    </row>
    <row r="1115" spans="1:50" ht="26.25" x14ac:dyDescent="0.25">
      <c r="A1115" s="259">
        <v>1233</v>
      </c>
      <c r="B1115" s="349" t="s">
        <v>1421</v>
      </c>
      <c r="C1115" s="345">
        <v>517</v>
      </c>
      <c r="D1115" s="345">
        <v>49436</v>
      </c>
      <c r="E1115" s="346">
        <v>45264</v>
      </c>
      <c r="F1115" s="347" t="s">
        <v>1422</v>
      </c>
      <c r="G1115" s="637">
        <v>34000</v>
      </c>
      <c r="H1115" s="348"/>
      <c r="I1115" s="348">
        <v>34000</v>
      </c>
      <c r="K1115"/>
      <c r="L1115"/>
      <c r="M1115"/>
      <c r="N1115"/>
      <c r="O1115"/>
      <c r="P1115"/>
      <c r="Q1115"/>
      <c r="R1115"/>
      <c r="S1115"/>
      <c r="T1115"/>
      <c r="U1115"/>
      <c r="V1115"/>
      <c r="W1115"/>
      <c r="X1115"/>
      <c r="Y1115"/>
      <c r="Z1115"/>
      <c r="AA1115"/>
      <c r="AB1115"/>
      <c r="AC1115"/>
      <c r="AD1115"/>
      <c r="AE1115"/>
      <c r="AF1115"/>
      <c r="AG1115"/>
      <c r="AH1115"/>
      <c r="AI1115"/>
      <c r="AJ1115"/>
      <c r="AK1115"/>
      <c r="AL1115"/>
      <c r="AM1115"/>
      <c r="AN1115"/>
      <c r="AO1115"/>
      <c r="AP1115"/>
      <c r="AQ1115"/>
      <c r="AR1115"/>
      <c r="AS1115"/>
      <c r="AT1115"/>
      <c r="AU1115"/>
      <c r="AV1115"/>
      <c r="AW1115"/>
      <c r="AX1115"/>
    </row>
    <row r="1116" spans="1:50" ht="26.25" x14ac:dyDescent="0.25">
      <c r="A1116" s="259">
        <v>1234</v>
      </c>
      <c r="B1116" s="349" t="s">
        <v>1063</v>
      </c>
      <c r="C1116" s="345"/>
      <c r="D1116" s="345">
        <v>63762</v>
      </c>
      <c r="E1116" s="346">
        <v>45370</v>
      </c>
      <c r="F1116" s="347" t="s">
        <v>1423</v>
      </c>
      <c r="G1116" s="637">
        <v>503000</v>
      </c>
      <c r="H1116" s="348"/>
      <c r="I1116" s="348">
        <v>503000</v>
      </c>
      <c r="K1116"/>
      <c r="L1116"/>
      <c r="M1116"/>
      <c r="N1116"/>
      <c r="O1116"/>
      <c r="P1116"/>
      <c r="Q1116"/>
      <c r="R1116"/>
      <c r="S1116"/>
      <c r="T1116"/>
      <c r="U1116"/>
      <c r="V1116"/>
      <c r="W1116"/>
      <c r="X1116"/>
      <c r="Y1116"/>
      <c r="Z1116"/>
      <c r="AA1116"/>
      <c r="AB1116"/>
      <c r="AC1116"/>
      <c r="AD1116"/>
      <c r="AE1116"/>
      <c r="AF1116"/>
      <c r="AG1116"/>
      <c r="AH1116"/>
      <c r="AI1116"/>
      <c r="AJ1116"/>
      <c r="AK1116"/>
      <c r="AL1116"/>
      <c r="AM1116"/>
      <c r="AN1116"/>
      <c r="AO1116"/>
      <c r="AP1116"/>
      <c r="AQ1116"/>
      <c r="AR1116"/>
      <c r="AS1116"/>
      <c r="AT1116"/>
      <c r="AU1116"/>
      <c r="AV1116"/>
      <c r="AW1116"/>
      <c r="AX1116"/>
    </row>
    <row r="1117" spans="1:50" ht="51.75" x14ac:dyDescent="0.25">
      <c r="A1117" s="259">
        <v>1235</v>
      </c>
      <c r="B1117" s="349" t="s">
        <v>1408</v>
      </c>
      <c r="C1117" s="345"/>
      <c r="D1117" s="345"/>
      <c r="E1117" s="349">
        <v>2023.24</v>
      </c>
      <c r="F1117" s="347" t="s">
        <v>1424</v>
      </c>
      <c r="G1117" s="637">
        <v>700110.05</v>
      </c>
      <c r="H1117" s="348"/>
      <c r="I1117" s="348">
        <v>700110.05</v>
      </c>
      <c r="K1117"/>
      <c r="L1117"/>
      <c r="M1117"/>
      <c r="N1117"/>
      <c r="O1117"/>
      <c r="P1117"/>
      <c r="Q1117"/>
      <c r="R1117"/>
      <c r="S1117"/>
      <c r="T1117"/>
      <c r="U1117"/>
      <c r="V1117"/>
      <c r="W1117"/>
      <c r="X1117"/>
      <c r="Y1117"/>
      <c r="Z1117"/>
      <c r="AA1117"/>
      <c r="AB1117"/>
      <c r="AC1117"/>
      <c r="AD1117"/>
      <c r="AE1117"/>
      <c r="AF1117"/>
      <c r="AG1117"/>
      <c r="AH1117"/>
      <c r="AI1117"/>
      <c r="AJ1117"/>
      <c r="AK1117"/>
      <c r="AL1117"/>
      <c r="AM1117"/>
      <c r="AN1117"/>
      <c r="AO1117"/>
      <c r="AP1117"/>
      <c r="AQ1117"/>
      <c r="AR1117"/>
      <c r="AS1117"/>
      <c r="AT1117"/>
      <c r="AU1117"/>
      <c r="AV1117"/>
      <c r="AW1117"/>
      <c r="AX1117"/>
    </row>
    <row r="1118" spans="1:50" ht="39" x14ac:dyDescent="0.25">
      <c r="A1118" s="259">
        <v>1236</v>
      </c>
      <c r="B1118" s="349" t="s">
        <v>782</v>
      </c>
      <c r="C1118" s="345"/>
      <c r="D1118" s="345"/>
      <c r="E1118" s="349">
        <v>2023.24</v>
      </c>
      <c r="F1118" s="347" t="s">
        <v>1425</v>
      </c>
      <c r="G1118" s="637">
        <v>104750</v>
      </c>
      <c r="H1118" s="348"/>
      <c r="I1118" s="348">
        <v>104750</v>
      </c>
      <c r="K1118"/>
      <c r="L1118"/>
      <c r="M1118"/>
      <c r="N1118"/>
      <c r="O1118"/>
      <c r="P1118"/>
      <c r="Q1118"/>
      <c r="R1118"/>
      <c r="S1118"/>
      <c r="T1118"/>
      <c r="U1118"/>
      <c r="V1118"/>
      <c r="W1118"/>
      <c r="X1118"/>
      <c r="Y1118"/>
      <c r="Z1118"/>
      <c r="AA1118"/>
      <c r="AB1118"/>
      <c r="AC1118"/>
      <c r="AD1118"/>
      <c r="AE1118"/>
      <c r="AF1118"/>
      <c r="AG1118"/>
      <c r="AH1118"/>
      <c r="AI1118"/>
      <c r="AJ1118"/>
      <c r="AK1118"/>
      <c r="AL1118"/>
      <c r="AM1118"/>
      <c r="AN1118"/>
      <c r="AO1118"/>
      <c r="AP1118"/>
      <c r="AQ1118"/>
      <c r="AR1118"/>
      <c r="AS1118"/>
      <c r="AT1118"/>
      <c r="AU1118"/>
      <c r="AV1118"/>
      <c r="AW1118"/>
      <c r="AX1118"/>
    </row>
    <row r="1119" spans="1:50" ht="51.75" x14ac:dyDescent="0.25">
      <c r="A1119" s="259">
        <v>1237</v>
      </c>
      <c r="B1119" s="349" t="s">
        <v>782</v>
      </c>
      <c r="C1119" s="345"/>
      <c r="D1119" s="345"/>
      <c r="E1119" s="349">
        <v>2023.24</v>
      </c>
      <c r="F1119" s="347" t="s">
        <v>1426</v>
      </c>
      <c r="G1119" s="637">
        <v>212650</v>
      </c>
      <c r="H1119" s="348"/>
      <c r="I1119" s="348">
        <v>212650</v>
      </c>
      <c r="J1119" s="321">
        <f>I1100</f>
        <v>1130250</v>
      </c>
      <c r="K1119"/>
      <c r="L1119"/>
      <c r="M1119"/>
      <c r="N1119"/>
      <c r="O1119"/>
      <c r="P1119"/>
      <c r="Q1119"/>
      <c r="R1119"/>
      <c r="S1119"/>
      <c r="T1119"/>
      <c r="U1119"/>
      <c r="V1119"/>
      <c r="W1119"/>
      <c r="X1119"/>
      <c r="Y1119"/>
      <c r="Z1119"/>
      <c r="AA1119"/>
      <c r="AB1119"/>
      <c r="AC1119"/>
      <c r="AD1119"/>
      <c r="AE1119"/>
      <c r="AF1119"/>
      <c r="AG1119"/>
      <c r="AH1119"/>
      <c r="AI1119"/>
      <c r="AJ1119"/>
      <c r="AK1119"/>
      <c r="AL1119"/>
      <c r="AM1119"/>
      <c r="AN1119"/>
      <c r="AO1119"/>
      <c r="AP1119"/>
      <c r="AQ1119"/>
      <c r="AR1119"/>
      <c r="AS1119"/>
      <c r="AT1119"/>
      <c r="AU1119"/>
      <c r="AV1119"/>
      <c r="AW1119"/>
      <c r="AX1119"/>
    </row>
    <row r="1120" spans="1:50" ht="26.25" x14ac:dyDescent="0.25">
      <c r="A1120" s="259">
        <v>1238</v>
      </c>
      <c r="B1120" s="349" t="s">
        <v>1427</v>
      </c>
      <c r="C1120" s="345" t="s">
        <v>1871</v>
      </c>
      <c r="D1120" s="345">
        <v>58085</v>
      </c>
      <c r="E1120" s="346">
        <v>45240</v>
      </c>
      <c r="F1120" s="347" t="s">
        <v>1428</v>
      </c>
      <c r="G1120" s="637">
        <v>3085210</v>
      </c>
      <c r="H1120" s="348"/>
      <c r="I1120" s="348">
        <v>3085210</v>
      </c>
      <c r="K1120"/>
      <c r="L1120"/>
      <c r="M1120"/>
      <c r="N1120"/>
      <c r="O1120"/>
      <c r="P1120"/>
      <c r="Q1120"/>
      <c r="R1120"/>
      <c r="S1120"/>
      <c r="T1120"/>
      <c r="U1120"/>
      <c r="V1120"/>
      <c r="W1120"/>
      <c r="X1120"/>
      <c r="Y1120"/>
      <c r="Z1120"/>
      <c r="AA1120"/>
      <c r="AB1120"/>
      <c r="AC1120"/>
      <c r="AD1120"/>
      <c r="AE1120"/>
      <c r="AF1120"/>
      <c r="AG1120"/>
      <c r="AH1120"/>
      <c r="AI1120"/>
      <c r="AJ1120"/>
      <c r="AK1120"/>
      <c r="AL1120"/>
      <c r="AM1120"/>
      <c r="AN1120"/>
      <c r="AO1120"/>
      <c r="AP1120"/>
      <c r="AQ1120"/>
      <c r="AR1120"/>
      <c r="AS1120"/>
      <c r="AT1120"/>
      <c r="AU1120"/>
      <c r="AV1120"/>
      <c r="AW1120"/>
      <c r="AX1120"/>
    </row>
    <row r="1121" spans="1:50" ht="26.25" x14ac:dyDescent="0.25">
      <c r="A1121" s="259">
        <v>1239</v>
      </c>
      <c r="B1121" s="349" t="s">
        <v>1429</v>
      </c>
      <c r="C1121" s="350" t="s">
        <v>1870</v>
      </c>
      <c r="D1121" s="345">
        <v>60411</v>
      </c>
      <c r="E1121" s="346">
        <v>45001</v>
      </c>
      <c r="F1121" s="347" t="s">
        <v>1430</v>
      </c>
      <c r="G1121" s="637">
        <v>2075000</v>
      </c>
      <c r="H1121" s="348"/>
      <c r="I1121" s="348">
        <v>2075000</v>
      </c>
      <c r="K1121"/>
      <c r="L1121"/>
      <c r="M1121"/>
      <c r="N1121"/>
      <c r="O1121"/>
      <c r="P1121"/>
      <c r="Q1121"/>
      <c r="R1121"/>
      <c r="S1121"/>
      <c r="T1121"/>
      <c r="U1121"/>
      <c r="V1121"/>
      <c r="W1121"/>
      <c r="X1121"/>
      <c r="Y1121"/>
      <c r="Z1121"/>
      <c r="AA1121"/>
      <c r="AB1121"/>
      <c r="AC1121"/>
      <c r="AD1121"/>
      <c r="AE1121"/>
      <c r="AF1121"/>
      <c r="AG1121"/>
      <c r="AH1121"/>
      <c r="AI1121"/>
      <c r="AJ1121"/>
      <c r="AK1121"/>
      <c r="AL1121"/>
      <c r="AM1121"/>
      <c r="AN1121"/>
      <c r="AO1121"/>
      <c r="AP1121"/>
      <c r="AQ1121"/>
      <c r="AR1121"/>
      <c r="AS1121"/>
      <c r="AT1121"/>
      <c r="AU1121"/>
      <c r="AV1121"/>
      <c r="AW1121"/>
      <c r="AX1121"/>
    </row>
    <row r="1122" spans="1:50" ht="51.75" x14ac:dyDescent="0.25">
      <c r="A1122" s="259">
        <v>1240</v>
      </c>
      <c r="B1122" s="349" t="s">
        <v>1411</v>
      </c>
      <c r="C1122" s="345"/>
      <c r="D1122" s="345"/>
      <c r="E1122" s="349">
        <v>2023.24</v>
      </c>
      <c r="F1122" s="347" t="s">
        <v>1431</v>
      </c>
      <c r="G1122" s="637">
        <v>100024.55</v>
      </c>
      <c r="H1122" s="348"/>
      <c r="I1122" s="348">
        <v>100024.55</v>
      </c>
      <c r="K1122"/>
      <c r="L1122"/>
      <c r="M1122"/>
      <c r="N1122"/>
      <c r="O1122"/>
      <c r="P1122"/>
      <c r="Q1122"/>
      <c r="R1122"/>
      <c r="S1122"/>
      <c r="T1122"/>
      <c r="U1122"/>
      <c r="V1122"/>
      <c r="W1122"/>
      <c r="X1122"/>
      <c r="Y1122"/>
      <c r="Z1122"/>
      <c r="AA1122"/>
      <c r="AB1122"/>
      <c r="AC1122"/>
      <c r="AD1122"/>
      <c r="AE1122"/>
      <c r="AF1122"/>
      <c r="AG1122"/>
      <c r="AH1122"/>
      <c r="AI1122"/>
      <c r="AJ1122"/>
      <c r="AK1122"/>
      <c r="AL1122"/>
      <c r="AM1122"/>
      <c r="AN1122"/>
      <c r="AO1122"/>
      <c r="AP1122"/>
      <c r="AQ1122"/>
      <c r="AR1122"/>
      <c r="AS1122"/>
      <c r="AT1122"/>
      <c r="AU1122"/>
      <c r="AV1122"/>
      <c r="AW1122"/>
      <c r="AX1122"/>
    </row>
    <row r="1123" spans="1:50" s="821" customFormat="1" ht="26.25" x14ac:dyDescent="0.25">
      <c r="A1123" s="821">
        <v>1241</v>
      </c>
      <c r="B1123" s="837" t="s">
        <v>1432</v>
      </c>
      <c r="C1123" s="822">
        <v>101</v>
      </c>
      <c r="D1123" s="822" t="s">
        <v>1433</v>
      </c>
      <c r="E1123" s="837">
        <v>2023.24</v>
      </c>
      <c r="F1123" s="824" t="s">
        <v>1080</v>
      </c>
      <c r="G1123" s="825">
        <v>113750</v>
      </c>
      <c r="H1123" s="826"/>
      <c r="I1123" s="826">
        <v>113750</v>
      </c>
      <c r="K1123" s="827"/>
      <c r="L1123" s="827"/>
      <c r="M1123" s="827"/>
      <c r="N1123" s="827"/>
      <c r="O1123" s="827"/>
      <c r="P1123" s="827"/>
      <c r="Q1123" s="827"/>
      <c r="R1123" s="827"/>
      <c r="S1123" s="827"/>
      <c r="T1123" s="827"/>
      <c r="U1123" s="827"/>
      <c r="V1123" s="827"/>
      <c r="W1123" s="827"/>
      <c r="X1123" s="827"/>
      <c r="Y1123" s="827"/>
      <c r="Z1123" s="827"/>
      <c r="AA1123" s="827"/>
      <c r="AB1123" s="827"/>
      <c r="AC1123" s="827"/>
      <c r="AD1123" s="827"/>
      <c r="AE1123" s="827"/>
      <c r="AF1123" s="827"/>
      <c r="AG1123" s="827"/>
      <c r="AH1123" s="827"/>
      <c r="AI1123" s="827"/>
      <c r="AJ1123" s="827"/>
      <c r="AK1123" s="827"/>
      <c r="AL1123" s="827"/>
      <c r="AM1123" s="827"/>
      <c r="AN1123" s="827"/>
      <c r="AO1123" s="827"/>
      <c r="AP1123" s="827"/>
      <c r="AQ1123" s="827"/>
      <c r="AR1123" s="827"/>
      <c r="AS1123" s="827"/>
      <c r="AT1123" s="827"/>
      <c r="AU1123" s="827"/>
      <c r="AV1123" s="827"/>
      <c r="AW1123" s="827"/>
      <c r="AX1123" s="827"/>
    </row>
    <row r="1124" spans="1:50" ht="26.25" x14ac:dyDescent="0.25">
      <c r="A1124" s="259">
        <v>1242</v>
      </c>
      <c r="B1124" s="349" t="s">
        <v>1434</v>
      </c>
      <c r="C1124" s="345">
        <v>203</v>
      </c>
      <c r="D1124" s="345">
        <v>63768</v>
      </c>
      <c r="E1124" s="346">
        <v>45446</v>
      </c>
      <c r="F1124" s="347" t="s">
        <v>1080</v>
      </c>
      <c r="G1124" s="637">
        <v>508900</v>
      </c>
      <c r="H1124" s="348"/>
      <c r="I1124" s="348">
        <v>508900</v>
      </c>
      <c r="J1124" s="344">
        <f>SUM(J19:J1123)</f>
        <v>2630150</v>
      </c>
      <c r="K1124"/>
      <c r="L1124"/>
      <c r="M1124"/>
      <c r="N1124"/>
      <c r="O1124"/>
      <c r="P1124"/>
      <c r="Q1124"/>
      <c r="R1124"/>
      <c r="S1124"/>
      <c r="T1124"/>
      <c r="U1124"/>
      <c r="V1124"/>
      <c r="W1124"/>
      <c r="X1124"/>
      <c r="Y1124"/>
      <c r="Z1124"/>
      <c r="AA1124"/>
      <c r="AB1124"/>
      <c r="AC1124"/>
      <c r="AD1124"/>
      <c r="AE1124"/>
      <c r="AF1124"/>
      <c r="AG1124"/>
      <c r="AH1124"/>
      <c r="AI1124"/>
      <c r="AJ1124"/>
      <c r="AK1124"/>
      <c r="AL1124"/>
      <c r="AM1124"/>
      <c r="AN1124"/>
      <c r="AO1124"/>
      <c r="AP1124"/>
      <c r="AQ1124"/>
      <c r="AR1124"/>
      <c r="AS1124"/>
      <c r="AT1124"/>
      <c r="AU1124"/>
      <c r="AV1124"/>
      <c r="AW1124"/>
      <c r="AX1124"/>
    </row>
    <row r="1125" spans="1:50" s="821" customFormat="1" ht="26.25" x14ac:dyDescent="0.25">
      <c r="A1125" s="821">
        <v>1243</v>
      </c>
      <c r="B1125" s="837" t="s">
        <v>1435</v>
      </c>
      <c r="C1125" s="822" t="s">
        <v>1869</v>
      </c>
      <c r="D1125" s="822" t="s">
        <v>1436</v>
      </c>
      <c r="E1125" s="823">
        <v>45279</v>
      </c>
      <c r="F1125" s="824" t="s">
        <v>1080</v>
      </c>
      <c r="G1125" s="825">
        <v>240039.5</v>
      </c>
      <c r="H1125" s="826"/>
      <c r="I1125" s="826">
        <v>240039.5</v>
      </c>
      <c r="K1125" s="827"/>
      <c r="L1125" s="827"/>
      <c r="M1125" s="827"/>
      <c r="N1125" s="827"/>
      <c r="O1125" s="827"/>
      <c r="P1125" s="827"/>
      <c r="Q1125" s="827"/>
      <c r="R1125" s="827"/>
      <c r="S1125" s="827"/>
      <c r="T1125" s="827"/>
      <c r="U1125" s="827"/>
      <c r="V1125" s="827"/>
      <c r="W1125" s="827"/>
      <c r="X1125" s="827"/>
      <c r="Y1125" s="827"/>
      <c r="Z1125" s="827"/>
      <c r="AA1125" s="827"/>
      <c r="AB1125" s="827"/>
      <c r="AC1125" s="827"/>
      <c r="AD1125" s="827"/>
      <c r="AE1125" s="827"/>
      <c r="AF1125" s="827"/>
      <c r="AG1125" s="827"/>
      <c r="AH1125" s="827"/>
      <c r="AI1125" s="827"/>
      <c r="AJ1125" s="827"/>
      <c r="AK1125" s="827"/>
      <c r="AL1125" s="827"/>
      <c r="AM1125" s="827"/>
      <c r="AN1125" s="827"/>
      <c r="AO1125" s="827"/>
      <c r="AP1125" s="827"/>
      <c r="AQ1125" s="827"/>
      <c r="AR1125" s="827"/>
      <c r="AS1125" s="827"/>
      <c r="AT1125" s="827"/>
      <c r="AU1125" s="827"/>
      <c r="AV1125" s="827"/>
      <c r="AW1125" s="827"/>
      <c r="AX1125" s="827"/>
    </row>
    <row r="1126" spans="1:50" s="821" customFormat="1" ht="26.25" x14ac:dyDescent="0.25">
      <c r="A1126" s="821">
        <v>1244</v>
      </c>
      <c r="B1126" s="837" t="s">
        <v>1437</v>
      </c>
      <c r="C1126" s="829" t="s">
        <v>1812</v>
      </c>
      <c r="D1126" s="822">
        <v>71021</v>
      </c>
      <c r="E1126" s="823">
        <v>45446</v>
      </c>
      <c r="F1126" s="824" t="s">
        <v>1080</v>
      </c>
      <c r="G1126" s="825">
        <v>676600</v>
      </c>
      <c r="H1126" s="826"/>
      <c r="I1126" s="826">
        <v>676600</v>
      </c>
      <c r="J1126" s="830"/>
      <c r="K1126" s="827"/>
      <c r="L1126" s="827"/>
      <c r="M1126" s="827"/>
      <c r="N1126" s="827"/>
      <c r="O1126" s="827"/>
      <c r="P1126" s="827"/>
      <c r="Q1126" s="827"/>
      <c r="R1126" s="827"/>
      <c r="S1126" s="827"/>
      <c r="T1126" s="827"/>
      <c r="U1126" s="827"/>
      <c r="V1126" s="827"/>
      <c r="W1126" s="827"/>
      <c r="X1126" s="827"/>
      <c r="Y1126" s="827"/>
      <c r="Z1126" s="827"/>
      <c r="AA1126" s="827"/>
      <c r="AB1126" s="827"/>
      <c r="AC1126" s="827"/>
      <c r="AD1126" s="827"/>
      <c r="AE1126" s="827"/>
      <c r="AF1126" s="827"/>
      <c r="AG1126" s="827"/>
      <c r="AH1126" s="827"/>
      <c r="AI1126" s="827"/>
      <c r="AJ1126" s="827"/>
      <c r="AK1126" s="827"/>
      <c r="AL1126" s="827"/>
      <c r="AM1126" s="827"/>
      <c r="AN1126" s="827"/>
      <c r="AO1126" s="827"/>
      <c r="AP1126" s="827"/>
      <c r="AQ1126" s="827"/>
      <c r="AR1126" s="827"/>
      <c r="AS1126" s="827"/>
      <c r="AT1126" s="827"/>
      <c r="AU1126" s="827"/>
      <c r="AV1126" s="827"/>
      <c r="AW1126" s="827"/>
      <c r="AX1126" s="827"/>
    </row>
    <row r="1127" spans="1:50" ht="26.25" x14ac:dyDescent="0.25">
      <c r="A1127" s="259">
        <v>1245</v>
      </c>
      <c r="B1127" s="349" t="s">
        <v>1437</v>
      </c>
      <c r="C1127" s="350" t="s">
        <v>1868</v>
      </c>
      <c r="D1127" s="345">
        <v>65102</v>
      </c>
      <c r="E1127" s="346">
        <v>45446</v>
      </c>
      <c r="F1127" s="347" t="s">
        <v>1080</v>
      </c>
      <c r="G1127" s="637">
        <v>674715</v>
      </c>
      <c r="H1127" s="348"/>
      <c r="I1127" s="348">
        <v>674715</v>
      </c>
      <c r="K1127"/>
      <c r="L1127"/>
      <c r="M1127"/>
      <c r="N1127"/>
      <c r="O1127"/>
      <c r="P1127"/>
      <c r="Q1127"/>
      <c r="R1127"/>
      <c r="S1127"/>
      <c r="T1127"/>
      <c r="U1127"/>
      <c r="V1127"/>
      <c r="W1127"/>
      <c r="X1127"/>
      <c r="Y1127"/>
      <c r="Z1127"/>
      <c r="AA1127"/>
      <c r="AB1127"/>
      <c r="AC1127"/>
      <c r="AD1127"/>
      <c r="AE1127"/>
      <c r="AF1127"/>
      <c r="AG1127"/>
      <c r="AH1127"/>
      <c r="AI1127"/>
      <c r="AJ1127"/>
      <c r="AK1127"/>
      <c r="AL1127"/>
      <c r="AM1127"/>
      <c r="AN1127"/>
      <c r="AO1127"/>
      <c r="AP1127"/>
      <c r="AQ1127"/>
      <c r="AR1127"/>
      <c r="AS1127"/>
      <c r="AT1127"/>
      <c r="AU1127"/>
      <c r="AV1127"/>
      <c r="AW1127"/>
      <c r="AX1127"/>
    </row>
    <row r="1128" spans="1:50" ht="39" x14ac:dyDescent="0.25">
      <c r="A1128" s="259">
        <v>1246</v>
      </c>
      <c r="B1128" s="349" t="s">
        <v>1438</v>
      </c>
      <c r="C1128" s="345"/>
      <c r="D1128" s="350" t="s">
        <v>1439</v>
      </c>
      <c r="E1128" s="346">
        <v>45183</v>
      </c>
      <c r="F1128" s="347" t="s">
        <v>1440</v>
      </c>
      <c r="G1128" s="637">
        <v>406000</v>
      </c>
      <c r="H1128" s="348"/>
      <c r="I1128" s="348">
        <v>406000</v>
      </c>
      <c r="J1128" s="344"/>
      <c r="K1128"/>
      <c r="L1128"/>
      <c r="M1128"/>
      <c r="N1128"/>
      <c r="O1128"/>
      <c r="P1128"/>
      <c r="Q1128"/>
      <c r="R1128"/>
      <c r="S1128"/>
      <c r="T1128"/>
      <c r="U1128"/>
      <c r="V1128"/>
      <c r="W1128"/>
      <c r="X1128"/>
      <c r="Y1128"/>
      <c r="Z1128"/>
      <c r="AA1128"/>
      <c r="AB1128"/>
      <c r="AC1128"/>
      <c r="AD1128"/>
      <c r="AE1128"/>
      <c r="AF1128"/>
      <c r="AG1128"/>
      <c r="AH1128"/>
      <c r="AI1128"/>
      <c r="AJ1128"/>
      <c r="AK1128"/>
      <c r="AL1128"/>
      <c r="AM1128"/>
      <c r="AN1128"/>
      <c r="AO1128"/>
      <c r="AP1128"/>
      <c r="AQ1128"/>
      <c r="AR1128"/>
      <c r="AS1128"/>
      <c r="AT1128"/>
      <c r="AU1128"/>
      <c r="AV1128"/>
      <c r="AW1128"/>
      <c r="AX1128"/>
    </row>
    <row r="1129" spans="1:50" s="821" customFormat="1" ht="26.25" x14ac:dyDescent="0.25">
      <c r="A1129" s="821">
        <v>1247</v>
      </c>
      <c r="B1129" s="837" t="s">
        <v>1086</v>
      </c>
      <c r="C1129" s="822">
        <v>21017</v>
      </c>
      <c r="D1129" s="822" t="s">
        <v>1441</v>
      </c>
      <c r="E1129" s="823">
        <v>45295</v>
      </c>
      <c r="F1129" s="824" t="s">
        <v>1442</v>
      </c>
      <c r="G1129" s="825">
        <v>1976868</v>
      </c>
      <c r="H1129" s="826"/>
      <c r="I1129" s="826">
        <v>1976868</v>
      </c>
      <c r="K1129" s="827"/>
      <c r="L1129" s="827"/>
      <c r="M1129" s="827"/>
      <c r="N1129" s="827"/>
      <c r="O1129" s="827"/>
      <c r="P1129" s="827"/>
      <c r="Q1129" s="827"/>
      <c r="R1129" s="827"/>
      <c r="S1129" s="827"/>
      <c r="T1129" s="827"/>
      <c r="U1129" s="827"/>
      <c r="V1129" s="827"/>
      <c r="W1129" s="827"/>
      <c r="X1129" s="827"/>
      <c r="Y1129" s="827"/>
      <c r="Z1129" s="827"/>
      <c r="AA1129" s="827"/>
      <c r="AB1129" s="827"/>
      <c r="AC1129" s="827"/>
      <c r="AD1129" s="827"/>
      <c r="AE1129" s="827"/>
      <c r="AF1129" s="827"/>
      <c r="AG1129" s="827"/>
      <c r="AH1129" s="827"/>
      <c r="AI1129" s="827"/>
      <c r="AJ1129" s="827"/>
      <c r="AK1129" s="827"/>
      <c r="AL1129" s="827"/>
      <c r="AM1129" s="827"/>
      <c r="AN1129" s="827"/>
      <c r="AO1129" s="827"/>
      <c r="AP1129" s="827"/>
      <c r="AQ1129" s="827"/>
      <c r="AR1129" s="827"/>
      <c r="AS1129" s="827"/>
      <c r="AT1129" s="827"/>
      <c r="AU1129" s="827"/>
      <c r="AV1129" s="827"/>
      <c r="AW1129" s="827"/>
      <c r="AX1129" s="827"/>
    </row>
    <row r="1130" spans="1:50" ht="26.25" x14ac:dyDescent="0.25">
      <c r="A1130" s="259">
        <v>1248</v>
      </c>
      <c r="B1130" s="349" t="s">
        <v>1427</v>
      </c>
      <c r="C1130" s="345" t="s">
        <v>1867</v>
      </c>
      <c r="D1130" s="345">
        <v>63458</v>
      </c>
      <c r="E1130" s="346">
        <v>45323</v>
      </c>
      <c r="F1130" s="347" t="s">
        <v>1428</v>
      </c>
      <c r="G1130" s="637">
        <v>864780</v>
      </c>
      <c r="H1130" s="348"/>
      <c r="I1130" s="348">
        <v>864780</v>
      </c>
      <c r="K1130"/>
      <c r="L1130"/>
      <c r="M1130"/>
      <c r="N1130"/>
      <c r="O1130"/>
      <c r="P1130"/>
      <c r="Q1130"/>
      <c r="R1130"/>
      <c r="S1130"/>
      <c r="T1130"/>
      <c r="U1130"/>
      <c r="V1130"/>
      <c r="W1130"/>
      <c r="X1130"/>
      <c r="Y1130"/>
      <c r="Z1130"/>
      <c r="AA1130"/>
      <c r="AB1130"/>
      <c r="AC1130"/>
      <c r="AD1130"/>
      <c r="AE1130"/>
      <c r="AF1130"/>
      <c r="AG1130"/>
      <c r="AH1130"/>
      <c r="AI1130"/>
      <c r="AJ1130"/>
      <c r="AK1130"/>
      <c r="AL1130"/>
      <c r="AM1130"/>
      <c r="AN1130"/>
      <c r="AO1130"/>
      <c r="AP1130"/>
      <c r="AQ1130"/>
      <c r="AR1130"/>
      <c r="AS1130"/>
      <c r="AT1130"/>
      <c r="AU1130"/>
      <c r="AV1130"/>
      <c r="AW1130"/>
      <c r="AX1130"/>
    </row>
    <row r="1131" spans="1:50" s="821" customFormat="1" ht="26.25" x14ac:dyDescent="0.25">
      <c r="B1131" s="837" t="s">
        <v>1435</v>
      </c>
      <c r="C1131" s="822" t="s">
        <v>1866</v>
      </c>
      <c r="D1131" s="822" t="s">
        <v>1443</v>
      </c>
      <c r="E1131" s="823">
        <v>45279</v>
      </c>
      <c r="F1131" s="824" t="s">
        <v>1080</v>
      </c>
      <c r="G1131" s="825">
        <v>226971.45</v>
      </c>
      <c r="H1131" s="826"/>
      <c r="I1131" s="826">
        <v>226971.45</v>
      </c>
      <c r="K1131" s="827"/>
      <c r="L1131" s="827"/>
      <c r="M1131" s="827"/>
      <c r="N1131" s="827"/>
      <c r="O1131" s="827"/>
      <c r="P1131" s="827"/>
      <c r="Q1131" s="827"/>
      <c r="R1131" s="827"/>
      <c r="S1131" s="827"/>
      <c r="T1131" s="827"/>
      <c r="U1131" s="827"/>
      <c r="V1131" s="827"/>
      <c r="W1131" s="827"/>
      <c r="X1131" s="827"/>
      <c r="Y1131" s="827"/>
      <c r="Z1131" s="827"/>
      <c r="AA1131" s="827"/>
      <c r="AB1131" s="827"/>
      <c r="AC1131" s="827"/>
      <c r="AD1131" s="827"/>
      <c r="AE1131" s="827"/>
      <c r="AF1131" s="827"/>
      <c r="AG1131" s="827"/>
      <c r="AH1131" s="827"/>
      <c r="AI1131" s="827"/>
      <c r="AJ1131" s="827"/>
      <c r="AK1131" s="827"/>
      <c r="AL1131" s="827"/>
      <c r="AM1131" s="827"/>
      <c r="AN1131" s="827"/>
      <c r="AO1131" s="827"/>
      <c r="AP1131" s="827"/>
      <c r="AQ1131" s="827"/>
      <c r="AR1131" s="827"/>
      <c r="AS1131" s="827"/>
      <c r="AT1131" s="827"/>
      <c r="AU1131" s="827"/>
      <c r="AV1131" s="827"/>
      <c r="AW1131" s="827"/>
      <c r="AX1131" s="827"/>
    </row>
    <row r="1132" spans="1:50" s="821" customFormat="1" ht="26.25" x14ac:dyDescent="0.25">
      <c r="A1132" s="821">
        <v>1250</v>
      </c>
      <c r="B1132" s="837" t="s">
        <v>1444</v>
      </c>
      <c r="C1132" s="822">
        <v>166</v>
      </c>
      <c r="D1132" s="822">
        <v>63575</v>
      </c>
      <c r="E1132" s="823">
        <v>45426</v>
      </c>
      <c r="F1132" s="824" t="s">
        <v>1103</v>
      </c>
      <c r="G1132" s="825">
        <v>1404000</v>
      </c>
      <c r="H1132" s="826"/>
      <c r="I1132" s="826">
        <v>1404000</v>
      </c>
      <c r="K1132" s="827"/>
      <c r="L1132" s="827"/>
      <c r="M1132" s="827"/>
      <c r="N1132" s="827"/>
      <c r="O1132" s="827"/>
      <c r="P1132" s="827"/>
      <c r="Q1132" s="827"/>
      <c r="R1132" s="827"/>
      <c r="S1132" s="827"/>
      <c r="T1132" s="827"/>
      <c r="U1132" s="827"/>
      <c r="V1132" s="827"/>
      <c r="W1132" s="827"/>
      <c r="X1132" s="827"/>
      <c r="Y1132" s="827"/>
      <c r="Z1132" s="827"/>
      <c r="AA1132" s="827"/>
      <c r="AB1132" s="827"/>
      <c r="AC1132" s="827"/>
      <c r="AD1132" s="827"/>
      <c r="AE1132" s="827"/>
      <c r="AF1132" s="827"/>
      <c r="AG1132" s="827"/>
      <c r="AH1132" s="827"/>
      <c r="AI1132" s="827"/>
      <c r="AJ1132" s="827"/>
      <c r="AK1132" s="827"/>
      <c r="AL1132" s="827"/>
      <c r="AM1132" s="827"/>
      <c r="AN1132" s="827"/>
      <c r="AO1132" s="827"/>
      <c r="AP1132" s="827"/>
      <c r="AQ1132" s="827"/>
      <c r="AR1132" s="827"/>
      <c r="AS1132" s="827"/>
      <c r="AT1132" s="827"/>
      <c r="AU1132" s="827"/>
      <c r="AV1132" s="827"/>
      <c r="AW1132" s="827"/>
      <c r="AX1132" s="827"/>
    </row>
    <row r="1133" spans="1:50" s="821" customFormat="1" ht="26.25" x14ac:dyDescent="0.25">
      <c r="A1133" s="821">
        <v>1251</v>
      </c>
      <c r="B1133" s="837" t="s">
        <v>1445</v>
      </c>
      <c r="C1133" s="822" t="s">
        <v>1865</v>
      </c>
      <c r="D1133" s="822" t="s">
        <v>1446</v>
      </c>
      <c r="E1133" s="823">
        <v>45426</v>
      </c>
      <c r="F1133" s="824" t="s">
        <v>1103</v>
      </c>
      <c r="G1133" s="825">
        <v>2086500</v>
      </c>
      <c r="H1133" s="826"/>
      <c r="I1133" s="826">
        <v>2086500</v>
      </c>
      <c r="K1133" s="827"/>
      <c r="L1133" s="827"/>
      <c r="M1133" s="827"/>
      <c r="N1133" s="827"/>
      <c r="O1133" s="827"/>
      <c r="P1133" s="827"/>
      <c r="Q1133" s="827"/>
      <c r="R1133" s="827"/>
      <c r="S1133" s="827"/>
      <c r="T1133" s="827"/>
      <c r="U1133" s="827"/>
      <c r="V1133" s="827"/>
      <c r="W1133" s="827"/>
      <c r="X1133" s="827"/>
      <c r="Y1133" s="827"/>
      <c r="Z1133" s="827"/>
      <c r="AA1133" s="827"/>
      <c r="AB1133" s="827"/>
      <c r="AC1133" s="827"/>
      <c r="AD1133" s="827"/>
      <c r="AE1133" s="827"/>
      <c r="AF1133" s="827"/>
      <c r="AG1133" s="827"/>
      <c r="AH1133" s="827"/>
      <c r="AI1133" s="827"/>
      <c r="AJ1133" s="827"/>
      <c r="AK1133" s="827"/>
      <c r="AL1133" s="827"/>
      <c r="AM1133" s="827"/>
      <c r="AN1133" s="827"/>
      <c r="AO1133" s="827"/>
      <c r="AP1133" s="827"/>
      <c r="AQ1133" s="827"/>
      <c r="AR1133" s="827"/>
      <c r="AS1133" s="827"/>
      <c r="AT1133" s="827"/>
      <c r="AU1133" s="827"/>
      <c r="AV1133" s="827"/>
      <c r="AW1133" s="827"/>
      <c r="AX1133" s="827"/>
    </row>
    <row r="1134" spans="1:50" ht="26.25" x14ac:dyDescent="0.25">
      <c r="A1134" s="259">
        <v>1252</v>
      </c>
      <c r="B1134" s="349" t="s">
        <v>1447</v>
      </c>
      <c r="C1134" s="345">
        <v>337</v>
      </c>
      <c r="D1134" s="345">
        <v>61151</v>
      </c>
      <c r="E1134" s="346">
        <v>45201</v>
      </c>
      <c r="F1134" s="347" t="s">
        <v>1103</v>
      </c>
      <c r="G1134" s="637">
        <v>3576000</v>
      </c>
      <c r="H1134" s="348"/>
      <c r="I1134" s="348">
        <v>3576000</v>
      </c>
      <c r="K1134"/>
      <c r="L1134"/>
      <c r="M1134"/>
      <c r="N1134"/>
      <c r="O1134"/>
      <c r="P1134"/>
      <c r="Q1134"/>
      <c r="R1134"/>
      <c r="S1134"/>
      <c r="T1134"/>
      <c r="U1134"/>
      <c r="V1134"/>
      <c r="W1134"/>
      <c r="X1134"/>
      <c r="Y1134"/>
      <c r="Z1134"/>
      <c r="AA1134"/>
      <c r="AB1134"/>
      <c r="AC1134"/>
      <c r="AD1134"/>
      <c r="AE1134"/>
      <c r="AF1134"/>
      <c r="AG1134"/>
      <c r="AH1134"/>
      <c r="AI1134"/>
      <c r="AJ1134"/>
      <c r="AK1134"/>
      <c r="AL1134"/>
      <c r="AM1134"/>
      <c r="AN1134"/>
      <c r="AO1134"/>
      <c r="AP1134"/>
      <c r="AQ1134"/>
      <c r="AR1134"/>
      <c r="AS1134"/>
      <c r="AT1134"/>
      <c r="AU1134"/>
      <c r="AV1134"/>
      <c r="AW1134"/>
      <c r="AX1134"/>
    </row>
    <row r="1135" spans="1:50" ht="26.25" x14ac:dyDescent="0.25">
      <c r="A1135" s="259">
        <v>1253</v>
      </c>
      <c r="B1135" s="349" t="s">
        <v>1448</v>
      </c>
      <c r="C1135" s="345">
        <v>144947</v>
      </c>
      <c r="D1135" s="345">
        <v>63376</v>
      </c>
      <c r="E1135" s="346">
        <v>45369</v>
      </c>
      <c r="F1135" s="347" t="s">
        <v>1103</v>
      </c>
      <c r="G1135" s="637">
        <v>190000</v>
      </c>
      <c r="H1135" s="348"/>
      <c r="I1135" s="348">
        <v>190000</v>
      </c>
      <c r="K1135"/>
      <c r="L1135"/>
      <c r="M1135"/>
      <c r="N1135"/>
      <c r="O1135"/>
      <c r="P1135"/>
      <c r="Q1135"/>
      <c r="R1135"/>
      <c r="S1135"/>
      <c r="T1135"/>
      <c r="U1135"/>
      <c r="V1135"/>
      <c r="W1135"/>
      <c r="X1135"/>
      <c r="Y1135"/>
      <c r="Z1135"/>
      <c r="AA1135"/>
      <c r="AB1135"/>
      <c r="AC1135"/>
      <c r="AD1135"/>
      <c r="AE1135"/>
      <c r="AF1135"/>
      <c r="AG1135"/>
      <c r="AH1135"/>
      <c r="AI1135"/>
      <c r="AJ1135"/>
      <c r="AK1135"/>
      <c r="AL1135"/>
      <c r="AM1135"/>
      <c r="AN1135"/>
      <c r="AO1135"/>
      <c r="AP1135"/>
      <c r="AQ1135"/>
      <c r="AR1135"/>
      <c r="AS1135"/>
      <c r="AT1135"/>
      <c r="AU1135"/>
      <c r="AV1135"/>
      <c r="AW1135"/>
      <c r="AX1135"/>
    </row>
    <row r="1136" spans="1:50" s="821" customFormat="1" ht="26.25" x14ac:dyDescent="0.25">
      <c r="A1136" s="821">
        <v>1254</v>
      </c>
      <c r="B1136" s="837" t="s">
        <v>1449</v>
      </c>
      <c r="C1136" s="822">
        <v>2337</v>
      </c>
      <c r="D1136" s="822">
        <v>63580</v>
      </c>
      <c r="E1136" s="823">
        <v>45426</v>
      </c>
      <c r="F1136" s="824" t="s">
        <v>1103</v>
      </c>
      <c r="G1136" s="825">
        <v>413500</v>
      </c>
      <c r="H1136" s="826"/>
      <c r="I1136" s="826">
        <v>413500</v>
      </c>
      <c r="K1136" s="827"/>
      <c r="L1136" s="827"/>
      <c r="M1136" s="827"/>
      <c r="N1136" s="827"/>
      <c r="O1136" s="827"/>
      <c r="P1136" s="827"/>
      <c r="Q1136" s="827"/>
      <c r="R1136" s="827"/>
      <c r="S1136" s="827"/>
      <c r="T1136" s="827"/>
      <c r="U1136" s="827"/>
      <c r="V1136" s="827"/>
      <c r="W1136" s="827"/>
      <c r="X1136" s="827"/>
      <c r="Y1136" s="827"/>
      <c r="Z1136" s="827"/>
      <c r="AA1136" s="827"/>
      <c r="AB1136" s="827"/>
      <c r="AC1136" s="827"/>
      <c r="AD1136" s="827"/>
      <c r="AE1136" s="827"/>
      <c r="AF1136" s="827"/>
      <c r="AG1136" s="827"/>
      <c r="AH1136" s="827"/>
      <c r="AI1136" s="827"/>
      <c r="AJ1136" s="827"/>
      <c r="AK1136" s="827"/>
      <c r="AL1136" s="827"/>
      <c r="AM1136" s="827"/>
      <c r="AN1136" s="827"/>
      <c r="AO1136" s="827"/>
      <c r="AP1136" s="827"/>
      <c r="AQ1136" s="827"/>
      <c r="AR1136" s="827"/>
      <c r="AS1136" s="827"/>
      <c r="AT1136" s="827"/>
      <c r="AU1136" s="827"/>
      <c r="AV1136" s="827"/>
      <c r="AW1136" s="827"/>
      <c r="AX1136" s="827"/>
    </row>
    <row r="1137" spans="1:50" ht="26.25" x14ac:dyDescent="0.25">
      <c r="A1137" s="259">
        <v>1255</v>
      </c>
      <c r="B1137" s="349" t="s">
        <v>1450</v>
      </c>
      <c r="C1137" s="345">
        <v>210</v>
      </c>
      <c r="D1137" s="345">
        <v>63848</v>
      </c>
      <c r="E1137" s="346">
        <v>45446</v>
      </c>
      <c r="F1137" s="347" t="s">
        <v>1451</v>
      </c>
      <c r="G1137" s="637">
        <v>1500000</v>
      </c>
      <c r="H1137" s="348"/>
      <c r="I1137" s="348">
        <v>1500000</v>
      </c>
      <c r="K1137"/>
      <c r="L1137"/>
      <c r="M1137"/>
      <c r="N1137"/>
      <c r="O1137"/>
      <c r="P1137"/>
      <c r="Q1137"/>
      <c r="R1137"/>
      <c r="S1137"/>
      <c r="T1137"/>
      <c r="U1137"/>
      <c r="V1137"/>
      <c r="W1137"/>
      <c r="X1137"/>
      <c r="Y1137"/>
      <c r="Z1137"/>
      <c r="AA1137"/>
      <c r="AB1137"/>
      <c r="AC1137"/>
      <c r="AD1137"/>
      <c r="AE1137"/>
      <c r="AF1137"/>
      <c r="AG1137"/>
      <c r="AH1137"/>
      <c r="AI1137"/>
      <c r="AJ1137"/>
      <c r="AK1137"/>
      <c r="AL1137"/>
      <c r="AM1137"/>
      <c r="AN1137"/>
      <c r="AO1137"/>
      <c r="AP1137"/>
      <c r="AQ1137"/>
      <c r="AR1137"/>
      <c r="AS1137"/>
      <c r="AT1137"/>
      <c r="AU1137"/>
      <c r="AV1137"/>
      <c r="AW1137"/>
      <c r="AX1137"/>
    </row>
    <row r="1138" spans="1:50" ht="26.25" x14ac:dyDescent="0.25">
      <c r="A1138" s="259">
        <v>1256</v>
      </c>
      <c r="B1138" s="349" t="s">
        <v>1452</v>
      </c>
      <c r="C1138" s="350" t="s">
        <v>1864</v>
      </c>
      <c r="D1138" s="345">
        <v>63847</v>
      </c>
      <c r="E1138" s="346">
        <v>45446</v>
      </c>
      <c r="F1138" s="347" t="s">
        <v>1451</v>
      </c>
      <c r="G1138" s="637">
        <v>2029935</v>
      </c>
      <c r="H1138" s="348"/>
      <c r="I1138" s="348">
        <v>2029935</v>
      </c>
      <c r="K1138"/>
      <c r="L1138"/>
      <c r="M1138"/>
      <c r="N1138"/>
      <c r="O1138"/>
      <c r="P1138"/>
      <c r="Q1138"/>
      <c r="R1138"/>
      <c r="S1138"/>
      <c r="T1138"/>
      <c r="U1138"/>
      <c r="V1138"/>
      <c r="W1138"/>
      <c r="X1138"/>
      <c r="Y1138"/>
      <c r="Z1138"/>
      <c r="AA1138"/>
      <c r="AB1138"/>
      <c r="AC1138"/>
      <c r="AD1138"/>
      <c r="AE1138"/>
      <c r="AF1138"/>
      <c r="AG1138"/>
      <c r="AH1138"/>
      <c r="AI1138"/>
      <c r="AJ1138"/>
      <c r="AK1138"/>
      <c r="AL1138"/>
      <c r="AM1138"/>
      <c r="AN1138"/>
      <c r="AO1138"/>
      <c r="AP1138"/>
      <c r="AQ1138"/>
      <c r="AR1138"/>
      <c r="AS1138"/>
      <c r="AT1138"/>
      <c r="AU1138"/>
      <c r="AV1138"/>
      <c r="AW1138"/>
      <c r="AX1138"/>
    </row>
    <row r="1139" spans="1:50" s="821" customFormat="1" ht="26.25" x14ac:dyDescent="0.25">
      <c r="A1139" s="821">
        <v>1257</v>
      </c>
      <c r="B1139" s="837" t="s">
        <v>1453</v>
      </c>
      <c r="C1139" s="822" t="s">
        <v>1863</v>
      </c>
      <c r="D1139" s="822">
        <v>63763</v>
      </c>
      <c r="E1139" s="823">
        <v>45331</v>
      </c>
      <c r="F1139" s="824" t="s">
        <v>1422</v>
      </c>
      <c r="G1139" s="825">
        <v>140000</v>
      </c>
      <c r="H1139" s="826"/>
      <c r="I1139" s="826">
        <v>140000</v>
      </c>
      <c r="K1139" s="827"/>
      <c r="L1139" s="827"/>
      <c r="M1139" s="827"/>
      <c r="N1139" s="827"/>
      <c r="O1139" s="827"/>
      <c r="P1139" s="827"/>
      <c r="Q1139" s="827"/>
      <c r="R1139" s="827"/>
      <c r="S1139" s="827"/>
      <c r="T1139" s="827"/>
      <c r="U1139" s="827"/>
      <c r="V1139" s="827"/>
      <c r="W1139" s="827"/>
      <c r="X1139" s="827"/>
      <c r="Y1139" s="827"/>
      <c r="Z1139" s="827"/>
      <c r="AA1139" s="827"/>
      <c r="AB1139" s="827"/>
      <c r="AC1139" s="827"/>
      <c r="AD1139" s="827"/>
      <c r="AE1139" s="827"/>
      <c r="AF1139" s="827"/>
      <c r="AG1139" s="827"/>
      <c r="AH1139" s="827"/>
      <c r="AI1139" s="827"/>
      <c r="AJ1139" s="827"/>
      <c r="AK1139" s="827"/>
      <c r="AL1139" s="827"/>
      <c r="AM1139" s="827"/>
      <c r="AN1139" s="827"/>
      <c r="AO1139" s="827"/>
      <c r="AP1139" s="827"/>
      <c r="AQ1139" s="827"/>
      <c r="AR1139" s="827"/>
      <c r="AS1139" s="827"/>
      <c r="AT1139" s="827"/>
      <c r="AU1139" s="827"/>
      <c r="AV1139" s="827"/>
      <c r="AW1139" s="827"/>
      <c r="AX1139" s="827"/>
    </row>
    <row r="1140" spans="1:50" s="821" customFormat="1" ht="26.25" x14ac:dyDescent="0.25">
      <c r="A1140" s="821">
        <v>1258</v>
      </c>
      <c r="B1140" s="837" t="s">
        <v>1454</v>
      </c>
      <c r="C1140" s="829" t="s">
        <v>1851</v>
      </c>
      <c r="D1140" s="822">
        <v>63843</v>
      </c>
      <c r="E1140" s="823">
        <v>45446</v>
      </c>
      <c r="F1140" s="824" t="s">
        <v>1451</v>
      </c>
      <c r="G1140" s="825">
        <v>3905400</v>
      </c>
      <c r="H1140" s="826"/>
      <c r="I1140" s="826">
        <v>3905400</v>
      </c>
      <c r="K1140" s="827"/>
      <c r="L1140" s="827"/>
      <c r="M1140" s="827"/>
      <c r="N1140" s="827"/>
      <c r="O1140" s="827"/>
      <c r="P1140" s="827"/>
      <c r="Q1140" s="827"/>
      <c r="R1140" s="827"/>
      <c r="S1140" s="827"/>
      <c r="T1140" s="827"/>
      <c r="U1140" s="827"/>
      <c r="V1140" s="827"/>
      <c r="W1140" s="827"/>
      <c r="X1140" s="827"/>
      <c r="Y1140" s="827"/>
      <c r="Z1140" s="827"/>
      <c r="AA1140" s="827"/>
      <c r="AB1140" s="827"/>
      <c r="AC1140" s="827"/>
      <c r="AD1140" s="827"/>
      <c r="AE1140" s="827"/>
      <c r="AF1140" s="827"/>
      <c r="AG1140" s="827"/>
      <c r="AH1140" s="827"/>
      <c r="AI1140" s="827"/>
      <c r="AJ1140" s="827"/>
      <c r="AK1140" s="827"/>
      <c r="AL1140" s="827"/>
      <c r="AM1140" s="827"/>
      <c r="AN1140" s="827"/>
      <c r="AO1140" s="827"/>
      <c r="AP1140" s="827"/>
      <c r="AQ1140" s="827"/>
      <c r="AR1140" s="827"/>
      <c r="AS1140" s="827"/>
      <c r="AT1140" s="827"/>
      <c r="AU1140" s="827"/>
      <c r="AV1140" s="827"/>
      <c r="AW1140" s="827"/>
      <c r="AX1140" s="827"/>
    </row>
    <row r="1141" spans="1:50" s="821" customFormat="1" ht="26.25" x14ac:dyDescent="0.25">
      <c r="A1141" s="821">
        <v>1259</v>
      </c>
      <c r="B1141" s="837" t="s">
        <v>1455</v>
      </c>
      <c r="C1141" s="829" t="s">
        <v>1822</v>
      </c>
      <c r="D1141" s="822">
        <v>63844</v>
      </c>
      <c r="E1141" s="838">
        <v>45446</v>
      </c>
      <c r="F1141" s="824" t="s">
        <v>1451</v>
      </c>
      <c r="G1141" s="825">
        <v>4016100</v>
      </c>
      <c r="H1141" s="826"/>
      <c r="I1141" s="826">
        <v>4016100</v>
      </c>
      <c r="K1141" s="827"/>
      <c r="L1141" s="827"/>
      <c r="M1141" s="827"/>
      <c r="N1141" s="827"/>
      <c r="O1141" s="827"/>
      <c r="P1141" s="827"/>
      <c r="Q1141" s="827"/>
      <c r="R1141" s="827"/>
      <c r="S1141" s="827"/>
      <c r="T1141" s="827"/>
      <c r="U1141" s="827"/>
      <c r="V1141" s="827"/>
      <c r="W1141" s="827"/>
      <c r="X1141" s="827"/>
      <c r="Y1141" s="827"/>
      <c r="Z1141" s="827"/>
      <c r="AA1141" s="827"/>
      <c r="AB1141" s="827"/>
      <c r="AC1141" s="827"/>
      <c r="AD1141" s="827"/>
      <c r="AE1141" s="827"/>
      <c r="AF1141" s="827"/>
      <c r="AG1141" s="827"/>
      <c r="AH1141" s="827"/>
      <c r="AI1141" s="827"/>
      <c r="AJ1141" s="827"/>
      <c r="AK1141" s="827"/>
      <c r="AL1141" s="827"/>
      <c r="AM1141" s="827"/>
      <c r="AN1141" s="827"/>
      <c r="AO1141" s="827"/>
      <c r="AP1141" s="827"/>
      <c r="AQ1141" s="827"/>
      <c r="AR1141" s="827"/>
      <c r="AS1141" s="827"/>
      <c r="AT1141" s="827"/>
      <c r="AU1141" s="827"/>
      <c r="AV1141" s="827"/>
      <c r="AW1141" s="827"/>
      <c r="AX1141" s="827"/>
    </row>
    <row r="1142" spans="1:50" s="821" customFormat="1" ht="26.25" x14ac:dyDescent="0.25">
      <c r="A1142" s="821">
        <v>1260</v>
      </c>
      <c r="B1142" s="837" t="s">
        <v>1456</v>
      </c>
      <c r="C1142" s="829" t="s">
        <v>1862</v>
      </c>
      <c r="D1142" s="822">
        <v>63845</v>
      </c>
      <c r="E1142" s="823">
        <v>45446</v>
      </c>
      <c r="F1142" s="824" t="s">
        <v>1451</v>
      </c>
      <c r="G1142" s="825">
        <v>3460600</v>
      </c>
      <c r="H1142" s="826"/>
      <c r="I1142" s="826">
        <v>3460600</v>
      </c>
      <c r="K1142" s="827"/>
      <c r="L1142" s="827"/>
      <c r="M1142" s="827"/>
      <c r="N1142" s="827"/>
      <c r="O1142" s="827"/>
      <c r="P1142" s="827"/>
      <c r="Q1142" s="827"/>
      <c r="R1142" s="827"/>
      <c r="S1142" s="827"/>
      <c r="T1142" s="827"/>
      <c r="U1142" s="827"/>
      <c r="V1142" s="827"/>
      <c r="W1142" s="827"/>
      <c r="X1142" s="827"/>
      <c r="Y1142" s="827"/>
      <c r="Z1142" s="827"/>
      <c r="AA1142" s="827"/>
      <c r="AB1142" s="827"/>
      <c r="AC1142" s="827"/>
      <c r="AD1142" s="827"/>
      <c r="AE1142" s="827"/>
      <c r="AF1142" s="827"/>
      <c r="AG1142" s="827"/>
      <c r="AH1142" s="827"/>
      <c r="AI1142" s="827"/>
      <c r="AJ1142" s="827"/>
      <c r="AK1142" s="827"/>
      <c r="AL1142" s="827"/>
      <c r="AM1142" s="827"/>
      <c r="AN1142" s="827"/>
      <c r="AO1142" s="827"/>
      <c r="AP1142" s="827"/>
      <c r="AQ1142" s="827"/>
      <c r="AR1142" s="827"/>
      <c r="AS1142" s="827"/>
      <c r="AT1142" s="827"/>
      <c r="AU1142" s="827"/>
      <c r="AV1142" s="827"/>
      <c r="AW1142" s="827"/>
      <c r="AX1142" s="827"/>
    </row>
    <row r="1143" spans="1:50" ht="26.25" x14ac:dyDescent="0.25">
      <c r="A1143" s="259">
        <v>1261</v>
      </c>
      <c r="B1143" s="349" t="s">
        <v>1457</v>
      </c>
      <c r="C1143" s="345">
        <v>879</v>
      </c>
      <c r="D1143" s="345">
        <v>61343</v>
      </c>
      <c r="E1143" s="346">
        <v>45407</v>
      </c>
      <c r="F1143" s="347" t="s">
        <v>1451</v>
      </c>
      <c r="G1143" s="637">
        <v>676750</v>
      </c>
      <c r="H1143" s="348"/>
      <c r="I1143" s="348">
        <v>676750</v>
      </c>
      <c r="K1143"/>
      <c r="L1143"/>
      <c r="M1143"/>
      <c r="N1143"/>
      <c r="O1143"/>
      <c r="P1143"/>
      <c r="Q1143"/>
      <c r="R1143"/>
      <c r="S1143"/>
      <c r="T1143"/>
      <c r="U1143"/>
      <c r="V1143"/>
      <c r="W1143"/>
      <c r="X1143"/>
      <c r="Y1143"/>
      <c r="Z1143"/>
      <c r="AA1143"/>
      <c r="AB1143"/>
      <c r="AC1143"/>
      <c r="AD1143"/>
      <c r="AE1143"/>
      <c r="AF1143"/>
      <c r="AG1143"/>
      <c r="AH1143"/>
      <c r="AI1143"/>
      <c r="AJ1143"/>
      <c r="AK1143"/>
      <c r="AL1143"/>
      <c r="AM1143"/>
      <c r="AN1143"/>
      <c r="AO1143"/>
      <c r="AP1143"/>
      <c r="AQ1143"/>
      <c r="AR1143"/>
      <c r="AS1143"/>
      <c r="AT1143"/>
      <c r="AU1143"/>
      <c r="AV1143"/>
      <c r="AW1143"/>
      <c r="AX1143"/>
    </row>
    <row r="1144" spans="1:50" ht="26.25" x14ac:dyDescent="0.25">
      <c r="A1144" s="259">
        <v>1262</v>
      </c>
      <c r="B1144" s="349" t="s">
        <v>1100</v>
      </c>
      <c r="C1144" s="345">
        <v>1643</v>
      </c>
      <c r="D1144" s="345">
        <v>32243</v>
      </c>
      <c r="E1144" s="349">
        <v>2023.24</v>
      </c>
      <c r="F1144" s="347" t="s">
        <v>1458</v>
      </c>
      <c r="G1144" s="637">
        <v>425000</v>
      </c>
      <c r="H1144" s="348"/>
      <c r="I1144" s="348">
        <v>425000</v>
      </c>
      <c r="K1144"/>
      <c r="L1144"/>
      <c r="M1144"/>
      <c r="N1144"/>
      <c r="O1144"/>
      <c r="P1144"/>
      <c r="Q1144"/>
      <c r="R1144"/>
      <c r="S1144"/>
      <c r="T1144"/>
      <c r="U1144"/>
      <c r="V1144"/>
      <c r="W1144"/>
      <c r="X1144"/>
      <c r="Y1144"/>
      <c r="Z1144"/>
      <c r="AA1144"/>
      <c r="AB1144"/>
      <c r="AC1144"/>
      <c r="AD1144"/>
      <c r="AE1144"/>
      <c r="AF1144"/>
      <c r="AG1144"/>
      <c r="AH1144"/>
      <c r="AI1144"/>
      <c r="AJ1144"/>
      <c r="AK1144"/>
      <c r="AL1144"/>
      <c r="AM1144"/>
      <c r="AN1144"/>
      <c r="AO1144"/>
      <c r="AP1144"/>
      <c r="AQ1144"/>
      <c r="AR1144"/>
      <c r="AS1144"/>
      <c r="AT1144"/>
      <c r="AU1144"/>
      <c r="AV1144"/>
      <c r="AW1144"/>
      <c r="AX1144"/>
    </row>
    <row r="1145" spans="1:50" ht="26.25" x14ac:dyDescent="0.25">
      <c r="A1145" s="259">
        <v>1263</v>
      </c>
      <c r="B1145" s="349" t="s">
        <v>1459</v>
      </c>
      <c r="C1145" s="345">
        <v>199</v>
      </c>
      <c r="D1145" s="345">
        <v>49537</v>
      </c>
      <c r="E1145" s="346">
        <v>45288</v>
      </c>
      <c r="F1145" s="347" t="s">
        <v>1460</v>
      </c>
      <c r="G1145" s="637">
        <v>225500</v>
      </c>
      <c r="H1145" s="348"/>
      <c r="I1145" s="348">
        <v>225500</v>
      </c>
      <c r="K1145"/>
      <c r="L1145"/>
      <c r="M1145"/>
      <c r="N1145"/>
      <c r="O1145"/>
      <c r="P1145"/>
      <c r="Q1145"/>
      <c r="R1145"/>
      <c r="S1145"/>
      <c r="T1145"/>
      <c r="U1145"/>
      <c r="V1145"/>
      <c r="W1145"/>
      <c r="X1145"/>
      <c r="Y1145"/>
      <c r="Z1145"/>
      <c r="AA1145"/>
      <c r="AB1145"/>
      <c r="AC1145"/>
      <c r="AD1145"/>
      <c r="AE1145"/>
      <c r="AF1145"/>
      <c r="AG1145"/>
      <c r="AH1145"/>
      <c r="AI1145"/>
      <c r="AJ1145"/>
      <c r="AK1145"/>
      <c r="AL1145"/>
      <c r="AM1145"/>
      <c r="AN1145"/>
      <c r="AO1145"/>
      <c r="AP1145"/>
      <c r="AQ1145"/>
      <c r="AR1145"/>
      <c r="AS1145"/>
      <c r="AT1145"/>
      <c r="AU1145"/>
      <c r="AV1145"/>
      <c r="AW1145"/>
      <c r="AX1145"/>
    </row>
    <row r="1146" spans="1:50" ht="26.25" x14ac:dyDescent="0.25">
      <c r="A1146" s="259">
        <v>1264</v>
      </c>
      <c r="B1146" s="349" t="s">
        <v>1454</v>
      </c>
      <c r="C1146" s="350" t="s">
        <v>1861</v>
      </c>
      <c r="D1146" s="345">
        <v>63836</v>
      </c>
      <c r="E1146" s="346">
        <v>45446</v>
      </c>
      <c r="F1146" s="639" t="s">
        <v>1451</v>
      </c>
      <c r="G1146" s="637">
        <v>3655400</v>
      </c>
      <c r="H1146" s="348"/>
      <c r="I1146" s="348">
        <v>3655400</v>
      </c>
      <c r="K1146"/>
      <c r="L1146"/>
      <c r="M1146"/>
      <c r="N1146"/>
      <c r="O1146"/>
      <c r="P1146"/>
      <c r="Q1146"/>
      <c r="R1146"/>
      <c r="S1146"/>
      <c r="T1146"/>
      <c r="U1146"/>
      <c r="V1146"/>
      <c r="W1146"/>
      <c r="X1146"/>
      <c r="Y1146"/>
      <c r="Z1146"/>
      <c r="AA1146"/>
      <c r="AB1146"/>
      <c r="AC1146"/>
      <c r="AD1146"/>
      <c r="AE1146"/>
      <c r="AF1146"/>
      <c r="AG1146"/>
      <c r="AH1146"/>
      <c r="AI1146"/>
      <c r="AJ1146"/>
      <c r="AK1146"/>
      <c r="AL1146"/>
      <c r="AM1146"/>
      <c r="AN1146"/>
      <c r="AO1146"/>
      <c r="AP1146"/>
      <c r="AQ1146"/>
      <c r="AR1146"/>
      <c r="AS1146"/>
      <c r="AT1146"/>
      <c r="AU1146"/>
      <c r="AV1146"/>
      <c r="AW1146"/>
      <c r="AX1146"/>
    </row>
    <row r="1147" spans="1:50" s="821" customFormat="1" ht="26.25" x14ac:dyDescent="0.25">
      <c r="A1147" s="821">
        <v>1265</v>
      </c>
      <c r="B1147" s="837" t="s">
        <v>1461</v>
      </c>
      <c r="C1147" s="829" t="s">
        <v>1860</v>
      </c>
      <c r="D1147" s="822">
        <v>63834</v>
      </c>
      <c r="E1147" s="823">
        <v>45446</v>
      </c>
      <c r="F1147" s="828" t="s">
        <v>1451</v>
      </c>
      <c r="G1147" s="825">
        <v>4020000</v>
      </c>
      <c r="H1147" s="826"/>
      <c r="I1147" s="826">
        <v>4020000</v>
      </c>
      <c r="K1147" s="827"/>
      <c r="L1147" s="827"/>
      <c r="M1147" s="827"/>
      <c r="N1147" s="827"/>
      <c r="O1147" s="827"/>
      <c r="P1147" s="827"/>
      <c r="Q1147" s="827"/>
      <c r="R1147" s="827"/>
      <c r="S1147" s="827"/>
      <c r="T1147" s="827"/>
      <c r="U1147" s="827"/>
      <c r="V1147" s="827"/>
      <c r="W1147" s="827"/>
      <c r="X1147" s="827"/>
      <c r="Y1147" s="827"/>
      <c r="Z1147" s="827"/>
      <c r="AA1147" s="827"/>
      <c r="AB1147" s="827"/>
      <c r="AC1147" s="827"/>
      <c r="AD1147" s="827"/>
      <c r="AE1147" s="827"/>
      <c r="AF1147" s="827"/>
      <c r="AG1147" s="827"/>
      <c r="AH1147" s="827"/>
      <c r="AI1147" s="827"/>
      <c r="AJ1147" s="827"/>
      <c r="AK1147" s="827"/>
      <c r="AL1147" s="827"/>
      <c r="AM1147" s="827"/>
      <c r="AN1147" s="827"/>
      <c r="AO1147" s="827"/>
      <c r="AP1147" s="827"/>
      <c r="AQ1147" s="827"/>
      <c r="AR1147" s="827"/>
      <c r="AS1147" s="827"/>
      <c r="AT1147" s="827"/>
      <c r="AU1147" s="827"/>
      <c r="AV1147" s="827"/>
      <c r="AW1147" s="827"/>
      <c r="AX1147" s="827"/>
    </row>
    <row r="1148" spans="1:50" ht="26.25" x14ac:dyDescent="0.25">
      <c r="A1148" s="259">
        <v>1266</v>
      </c>
      <c r="B1148" s="349" t="s">
        <v>1462</v>
      </c>
      <c r="C1148" s="350" t="s">
        <v>1807</v>
      </c>
      <c r="D1148" s="345">
        <v>63835</v>
      </c>
      <c r="E1148" s="346">
        <v>45446</v>
      </c>
      <c r="F1148" s="639" t="s">
        <v>1451</v>
      </c>
      <c r="G1148" s="637">
        <v>3833250</v>
      </c>
      <c r="H1148" s="348"/>
      <c r="I1148" s="348">
        <v>3833250</v>
      </c>
      <c r="K1148"/>
      <c r="L1148"/>
      <c r="M1148"/>
      <c r="N1148"/>
      <c r="O1148"/>
      <c r="P1148"/>
      <c r="Q1148"/>
      <c r="R1148"/>
      <c r="S1148"/>
      <c r="T1148"/>
      <c r="U1148"/>
      <c r="V1148"/>
      <c r="W1148"/>
      <c r="X1148"/>
      <c r="Y1148"/>
      <c r="Z1148"/>
      <c r="AA1148"/>
      <c r="AB1148"/>
      <c r="AC1148"/>
      <c r="AD1148"/>
      <c r="AE1148"/>
      <c r="AF1148"/>
      <c r="AG1148"/>
      <c r="AH1148"/>
      <c r="AI1148"/>
      <c r="AJ1148"/>
      <c r="AK1148"/>
      <c r="AL1148"/>
      <c r="AM1148"/>
      <c r="AN1148"/>
      <c r="AO1148"/>
      <c r="AP1148"/>
      <c r="AQ1148"/>
      <c r="AR1148"/>
      <c r="AS1148"/>
      <c r="AT1148"/>
      <c r="AU1148"/>
      <c r="AV1148"/>
      <c r="AW1148"/>
      <c r="AX1148"/>
    </row>
    <row r="1149" spans="1:50" s="821" customFormat="1" ht="26.25" x14ac:dyDescent="0.25">
      <c r="A1149" s="821">
        <v>1267</v>
      </c>
      <c r="B1149" s="837" t="s">
        <v>1463</v>
      </c>
      <c r="C1149" s="822">
        <v>5151</v>
      </c>
      <c r="D1149" s="822">
        <v>64954</v>
      </c>
      <c r="E1149" s="823">
        <v>45436</v>
      </c>
      <c r="F1149" s="828" t="s">
        <v>1451</v>
      </c>
      <c r="G1149" s="825">
        <v>3398800</v>
      </c>
      <c r="H1149" s="826"/>
      <c r="I1149" s="826">
        <v>3398800</v>
      </c>
      <c r="K1149" s="827"/>
      <c r="L1149" s="827"/>
      <c r="M1149" s="827"/>
      <c r="N1149" s="827"/>
      <c r="O1149" s="827"/>
      <c r="P1149" s="827"/>
      <c r="Q1149" s="827"/>
      <c r="R1149" s="827"/>
      <c r="S1149" s="827"/>
      <c r="T1149" s="827"/>
      <c r="U1149" s="827"/>
      <c r="V1149" s="827"/>
      <c r="W1149" s="827"/>
      <c r="X1149" s="827"/>
      <c r="Y1149" s="827"/>
      <c r="Z1149" s="827"/>
      <c r="AA1149" s="827"/>
      <c r="AB1149" s="827"/>
      <c r="AC1149" s="827"/>
      <c r="AD1149" s="827"/>
      <c r="AE1149" s="827"/>
      <c r="AF1149" s="827"/>
      <c r="AG1149" s="827"/>
      <c r="AH1149" s="827"/>
      <c r="AI1149" s="827"/>
      <c r="AJ1149" s="827"/>
      <c r="AK1149" s="827"/>
      <c r="AL1149" s="827"/>
      <c r="AM1149" s="827"/>
      <c r="AN1149" s="827"/>
      <c r="AO1149" s="827"/>
      <c r="AP1149" s="827"/>
      <c r="AQ1149" s="827"/>
      <c r="AR1149" s="827"/>
      <c r="AS1149" s="827"/>
      <c r="AT1149" s="827"/>
      <c r="AU1149" s="827"/>
      <c r="AV1149" s="827"/>
      <c r="AW1149" s="827"/>
      <c r="AX1149" s="827"/>
    </row>
    <row r="1150" spans="1:50" ht="26.25" x14ac:dyDescent="0.25">
      <c r="A1150" s="259">
        <v>1268</v>
      </c>
      <c r="B1150" s="349" t="s">
        <v>1452</v>
      </c>
      <c r="C1150" s="350" t="s">
        <v>1859</v>
      </c>
      <c r="D1150" s="345">
        <v>64953</v>
      </c>
      <c r="E1150" s="346">
        <v>45436</v>
      </c>
      <c r="F1150" s="639" t="s">
        <v>1451</v>
      </c>
      <c r="G1150" s="637">
        <v>2850000</v>
      </c>
      <c r="H1150" s="348"/>
      <c r="I1150" s="348">
        <v>2850000</v>
      </c>
      <c r="K1150"/>
      <c r="L1150"/>
      <c r="M1150"/>
      <c r="N1150"/>
      <c r="O1150"/>
      <c r="P1150"/>
      <c r="Q1150"/>
      <c r="R1150"/>
      <c r="S1150"/>
      <c r="T1150"/>
      <c r="U1150"/>
      <c r="V1150"/>
      <c r="W1150"/>
      <c r="X1150"/>
      <c r="Y1150"/>
      <c r="Z1150"/>
      <c r="AA1150"/>
      <c r="AB1150"/>
      <c r="AC1150"/>
      <c r="AD1150"/>
      <c r="AE1150"/>
      <c r="AF1150"/>
      <c r="AG1150"/>
      <c r="AH1150"/>
      <c r="AI1150"/>
      <c r="AJ1150"/>
      <c r="AK1150"/>
      <c r="AL1150"/>
      <c r="AM1150"/>
      <c r="AN1150"/>
      <c r="AO1150"/>
      <c r="AP1150"/>
      <c r="AQ1150"/>
      <c r="AR1150"/>
      <c r="AS1150"/>
      <c r="AT1150"/>
      <c r="AU1150"/>
      <c r="AV1150"/>
      <c r="AW1150"/>
      <c r="AX1150"/>
    </row>
    <row r="1151" spans="1:50" ht="26.25" x14ac:dyDescent="0.25">
      <c r="A1151" s="259">
        <v>1269</v>
      </c>
      <c r="B1151" s="349" t="s">
        <v>1462</v>
      </c>
      <c r="C1151" s="350" t="s">
        <v>1808</v>
      </c>
      <c r="D1151" s="345">
        <v>63841</v>
      </c>
      <c r="E1151" s="346">
        <v>45446</v>
      </c>
      <c r="F1151" s="639" t="s">
        <v>1451</v>
      </c>
      <c r="G1151" s="637">
        <v>3561400</v>
      </c>
      <c r="H1151" s="348"/>
      <c r="I1151" s="348">
        <v>3561400</v>
      </c>
      <c r="K1151"/>
      <c r="L1151"/>
      <c r="M1151"/>
      <c r="N1151"/>
      <c r="O1151"/>
      <c r="P1151"/>
      <c r="Q1151"/>
      <c r="R1151"/>
      <c r="S1151"/>
      <c r="T1151"/>
      <c r="U1151"/>
      <c r="V1151"/>
      <c r="W1151"/>
      <c r="X1151"/>
      <c r="Y1151"/>
      <c r="Z1151"/>
      <c r="AA1151"/>
      <c r="AB1151"/>
      <c r="AC1151"/>
      <c r="AD1151"/>
      <c r="AE1151"/>
      <c r="AF1151"/>
      <c r="AG1151"/>
      <c r="AH1151"/>
      <c r="AI1151"/>
      <c r="AJ1151"/>
      <c r="AK1151"/>
      <c r="AL1151"/>
      <c r="AM1151"/>
      <c r="AN1151"/>
      <c r="AO1151"/>
      <c r="AP1151"/>
      <c r="AQ1151"/>
      <c r="AR1151"/>
      <c r="AS1151"/>
      <c r="AT1151"/>
      <c r="AU1151"/>
      <c r="AV1151"/>
      <c r="AW1151"/>
      <c r="AX1151"/>
    </row>
    <row r="1152" spans="1:50" ht="26.25" x14ac:dyDescent="0.25">
      <c r="A1152" s="259">
        <v>1270</v>
      </c>
      <c r="B1152" s="349" t="s">
        <v>1455</v>
      </c>
      <c r="C1152" s="350" t="s">
        <v>1858</v>
      </c>
      <c r="D1152" s="345">
        <v>63812</v>
      </c>
      <c r="E1152" s="346">
        <v>45355</v>
      </c>
      <c r="F1152" s="639" t="s">
        <v>1451</v>
      </c>
      <c r="G1152" s="637">
        <v>3991080</v>
      </c>
      <c r="H1152" s="348"/>
      <c r="I1152" s="348">
        <v>3991080</v>
      </c>
      <c r="K1152"/>
      <c r="L1152"/>
      <c r="M1152"/>
      <c r="N1152"/>
      <c r="O1152"/>
      <c r="P1152"/>
      <c r="Q1152"/>
      <c r="R1152"/>
      <c r="S1152"/>
      <c r="T1152"/>
      <c r="U1152"/>
      <c r="V1152"/>
      <c r="W1152"/>
      <c r="X1152"/>
      <c r="Y1152"/>
      <c r="Z1152"/>
      <c r="AA1152"/>
      <c r="AB1152"/>
      <c r="AC1152"/>
      <c r="AD1152"/>
      <c r="AE1152"/>
      <c r="AF1152"/>
      <c r="AG1152"/>
      <c r="AH1152"/>
      <c r="AI1152"/>
      <c r="AJ1152"/>
      <c r="AK1152"/>
      <c r="AL1152"/>
      <c r="AM1152"/>
      <c r="AN1152"/>
      <c r="AO1152"/>
      <c r="AP1152"/>
      <c r="AQ1152"/>
      <c r="AR1152"/>
      <c r="AS1152"/>
      <c r="AT1152"/>
      <c r="AU1152"/>
      <c r="AV1152"/>
      <c r="AW1152"/>
      <c r="AX1152"/>
    </row>
    <row r="1153" spans="1:50" ht="26.25" x14ac:dyDescent="0.25">
      <c r="A1153" s="259">
        <v>1271</v>
      </c>
      <c r="B1153" s="349" t="s">
        <v>1463</v>
      </c>
      <c r="C1153" s="345">
        <v>5177</v>
      </c>
      <c r="D1153" s="345">
        <v>63840</v>
      </c>
      <c r="E1153" s="346">
        <v>45446</v>
      </c>
      <c r="F1153" s="639" t="s">
        <v>1451</v>
      </c>
      <c r="G1153" s="637">
        <v>3555000</v>
      </c>
      <c r="H1153" s="348"/>
      <c r="I1153" s="348">
        <v>3555000</v>
      </c>
      <c r="K1153"/>
      <c r="L1153"/>
      <c r="M1153"/>
      <c r="N1153"/>
      <c r="O1153"/>
      <c r="P1153"/>
      <c r="Q1153"/>
      <c r="R1153"/>
      <c r="S1153"/>
      <c r="T1153"/>
      <c r="U1153"/>
      <c r="V1153"/>
      <c r="W1153"/>
      <c r="X1153"/>
      <c r="Y1153"/>
      <c r="Z1153"/>
      <c r="AA1153"/>
      <c r="AB1153"/>
      <c r="AC1153"/>
      <c r="AD1153"/>
      <c r="AE1153"/>
      <c r="AF1153"/>
      <c r="AG1153"/>
      <c r="AH1153"/>
      <c r="AI1153"/>
      <c r="AJ1153"/>
      <c r="AK1153"/>
      <c r="AL1153"/>
      <c r="AM1153"/>
      <c r="AN1153"/>
      <c r="AO1153"/>
      <c r="AP1153"/>
      <c r="AQ1153"/>
      <c r="AR1153"/>
      <c r="AS1153"/>
      <c r="AT1153"/>
      <c r="AU1153"/>
      <c r="AV1153"/>
      <c r="AW1153"/>
      <c r="AX1153"/>
    </row>
    <row r="1154" spans="1:50" ht="26.25" x14ac:dyDescent="0.25">
      <c r="A1154" s="259">
        <v>1272</v>
      </c>
      <c r="B1154" s="349" t="s">
        <v>1454</v>
      </c>
      <c r="C1154" s="350" t="s">
        <v>1858</v>
      </c>
      <c r="D1154" s="345">
        <v>63813</v>
      </c>
      <c r="E1154" s="346">
        <v>45355</v>
      </c>
      <c r="F1154" s="639" t="s">
        <v>1451</v>
      </c>
      <c r="G1154" s="637">
        <v>4028600</v>
      </c>
      <c r="H1154" s="348"/>
      <c r="I1154" s="348">
        <v>4028600</v>
      </c>
      <c r="K1154"/>
      <c r="L1154"/>
      <c r="M1154"/>
      <c r="N1154"/>
      <c r="O1154"/>
      <c r="P1154"/>
      <c r="Q1154"/>
      <c r="R1154"/>
      <c r="S1154"/>
      <c r="T1154"/>
      <c r="U1154"/>
      <c r="V1154"/>
      <c r="W1154"/>
      <c r="X1154"/>
      <c r="Y1154"/>
      <c r="Z1154"/>
      <c r="AA1154"/>
      <c r="AB1154"/>
      <c r="AC1154"/>
      <c r="AD1154"/>
      <c r="AE1154"/>
      <c r="AF1154"/>
      <c r="AG1154"/>
      <c r="AH1154"/>
      <c r="AI1154"/>
      <c r="AJ1154"/>
      <c r="AK1154"/>
      <c r="AL1154"/>
      <c r="AM1154"/>
      <c r="AN1154"/>
      <c r="AO1154"/>
      <c r="AP1154"/>
      <c r="AQ1154"/>
      <c r="AR1154"/>
      <c r="AS1154"/>
      <c r="AT1154"/>
      <c r="AU1154"/>
      <c r="AV1154"/>
      <c r="AW1154"/>
      <c r="AX1154"/>
    </row>
    <row r="1155" spans="1:50" ht="26.25" x14ac:dyDescent="0.25">
      <c r="A1155" s="259">
        <v>1273</v>
      </c>
      <c r="B1155" s="349" t="s">
        <v>1462</v>
      </c>
      <c r="C1155" s="350" t="s">
        <v>1857</v>
      </c>
      <c r="D1155" s="345">
        <v>63811</v>
      </c>
      <c r="E1155" s="346">
        <v>45356</v>
      </c>
      <c r="F1155" s="639" t="s">
        <v>1451</v>
      </c>
      <c r="G1155" s="637">
        <v>3993700</v>
      </c>
      <c r="H1155" s="348"/>
      <c r="I1155" s="348">
        <v>3993700</v>
      </c>
      <c r="K1155"/>
      <c r="L1155"/>
      <c r="M1155"/>
      <c r="N1155"/>
      <c r="O1155"/>
      <c r="P1155"/>
      <c r="Q1155"/>
      <c r="R1155"/>
      <c r="S1155"/>
      <c r="T1155"/>
      <c r="U1155"/>
      <c r="V1155"/>
      <c r="W1155"/>
      <c r="X1155"/>
      <c r="Y1155"/>
      <c r="Z1155"/>
      <c r="AA1155"/>
      <c r="AB1155"/>
      <c r="AC1155"/>
      <c r="AD1155"/>
      <c r="AE1155"/>
      <c r="AF1155"/>
      <c r="AG1155"/>
      <c r="AH1155"/>
      <c r="AI1155"/>
      <c r="AJ1155"/>
      <c r="AK1155"/>
      <c r="AL1155"/>
      <c r="AM1155"/>
      <c r="AN1155"/>
      <c r="AO1155"/>
      <c r="AP1155"/>
      <c r="AQ1155"/>
      <c r="AR1155"/>
      <c r="AS1155"/>
      <c r="AT1155"/>
      <c r="AU1155"/>
      <c r="AV1155"/>
      <c r="AW1155"/>
      <c r="AX1155"/>
    </row>
    <row r="1156" spans="1:50" ht="26.25" x14ac:dyDescent="0.25">
      <c r="A1156" s="259">
        <v>1274</v>
      </c>
      <c r="B1156" s="349" t="s">
        <v>1464</v>
      </c>
      <c r="C1156" s="350" t="s">
        <v>1820</v>
      </c>
      <c r="D1156" s="345">
        <v>63816</v>
      </c>
      <c r="E1156" s="346">
        <v>45334</v>
      </c>
      <c r="F1156" s="639" t="s">
        <v>1451</v>
      </c>
      <c r="G1156" s="637">
        <v>3947600</v>
      </c>
      <c r="H1156" s="348"/>
      <c r="I1156" s="348">
        <v>3947600</v>
      </c>
      <c r="K1156"/>
      <c r="L1156"/>
      <c r="M1156"/>
      <c r="N1156"/>
      <c r="O1156"/>
      <c r="P1156"/>
      <c r="Q1156"/>
      <c r="R1156"/>
      <c r="S1156"/>
      <c r="T1156"/>
      <c r="U1156"/>
      <c r="V1156"/>
      <c r="W1156"/>
      <c r="X1156"/>
      <c r="Y1156"/>
      <c r="Z1156"/>
      <c r="AA1156"/>
      <c r="AB1156"/>
      <c r="AC1156"/>
      <c r="AD1156"/>
      <c r="AE1156"/>
      <c r="AF1156"/>
      <c r="AG1156"/>
      <c r="AH1156"/>
      <c r="AI1156"/>
      <c r="AJ1156"/>
      <c r="AK1156"/>
      <c r="AL1156"/>
      <c r="AM1156"/>
      <c r="AN1156"/>
      <c r="AO1156"/>
      <c r="AP1156"/>
      <c r="AQ1156"/>
      <c r="AR1156"/>
      <c r="AS1156"/>
      <c r="AT1156"/>
      <c r="AU1156"/>
      <c r="AV1156"/>
      <c r="AW1156"/>
      <c r="AX1156"/>
    </row>
    <row r="1157" spans="1:50" ht="26.25" x14ac:dyDescent="0.25">
      <c r="A1157" s="259">
        <v>1275</v>
      </c>
      <c r="B1157" s="349" t="s">
        <v>1456</v>
      </c>
      <c r="C1157" s="350" t="s">
        <v>1822</v>
      </c>
      <c r="D1157" s="345">
        <v>63814</v>
      </c>
      <c r="E1157" s="346">
        <v>45334</v>
      </c>
      <c r="F1157" s="639" t="s">
        <v>1451</v>
      </c>
      <c r="G1157" s="637">
        <v>3571200</v>
      </c>
      <c r="H1157" s="348"/>
      <c r="I1157" s="348">
        <v>3571200</v>
      </c>
      <c r="K1157"/>
      <c r="L1157"/>
      <c r="M1157"/>
      <c r="N1157"/>
      <c r="O1157"/>
      <c r="P1157"/>
      <c r="Q1157"/>
      <c r="R1157"/>
      <c r="S1157"/>
      <c r="T1157"/>
      <c r="U1157"/>
      <c r="V1157"/>
      <c r="W1157"/>
      <c r="X1157"/>
      <c r="Y1157"/>
      <c r="Z1157"/>
      <c r="AA1157"/>
      <c r="AB1157"/>
      <c r="AC1157"/>
      <c r="AD1157"/>
      <c r="AE1157"/>
      <c r="AF1157"/>
      <c r="AG1157"/>
      <c r="AH1157"/>
      <c r="AI1157"/>
      <c r="AJ1157"/>
      <c r="AK1157"/>
      <c r="AL1157"/>
      <c r="AM1157"/>
      <c r="AN1157"/>
      <c r="AO1157"/>
      <c r="AP1157"/>
      <c r="AQ1157"/>
      <c r="AR1157"/>
      <c r="AS1157"/>
      <c r="AT1157"/>
      <c r="AU1157"/>
      <c r="AV1157"/>
      <c r="AW1157"/>
      <c r="AX1157"/>
    </row>
    <row r="1158" spans="1:50" ht="26.25" x14ac:dyDescent="0.25">
      <c r="A1158" s="259">
        <v>1276</v>
      </c>
      <c r="B1158" s="349" t="s">
        <v>1456</v>
      </c>
      <c r="C1158" s="350" t="s">
        <v>1806</v>
      </c>
      <c r="D1158" s="345">
        <v>63839</v>
      </c>
      <c r="E1158" s="346">
        <v>45446</v>
      </c>
      <c r="F1158" s="639" t="s">
        <v>1451</v>
      </c>
      <c r="G1158" s="637">
        <v>3913900</v>
      </c>
      <c r="H1158" s="348"/>
      <c r="I1158" s="348">
        <v>3913900</v>
      </c>
      <c r="K1158"/>
      <c r="L1158"/>
      <c r="M1158"/>
      <c r="N1158"/>
      <c r="O1158"/>
      <c r="P1158"/>
      <c r="Q1158"/>
      <c r="R1158"/>
      <c r="S1158"/>
      <c r="T1158"/>
      <c r="U1158"/>
      <c r="V1158"/>
      <c r="W1158"/>
      <c r="X1158"/>
      <c r="Y1158"/>
      <c r="Z1158"/>
      <c r="AA1158"/>
      <c r="AB1158"/>
      <c r="AC1158"/>
      <c r="AD1158"/>
      <c r="AE1158"/>
      <c r="AF1158"/>
      <c r="AG1158"/>
      <c r="AH1158"/>
      <c r="AI1158"/>
      <c r="AJ1158"/>
      <c r="AK1158"/>
      <c r="AL1158"/>
      <c r="AM1158"/>
      <c r="AN1158"/>
      <c r="AO1158"/>
      <c r="AP1158"/>
      <c r="AQ1158"/>
      <c r="AR1158"/>
      <c r="AS1158"/>
      <c r="AT1158"/>
      <c r="AU1158"/>
      <c r="AV1158"/>
      <c r="AW1158"/>
      <c r="AX1158"/>
    </row>
    <row r="1159" spans="1:50" ht="26.25" x14ac:dyDescent="0.25">
      <c r="A1159" s="259">
        <v>1277</v>
      </c>
      <c r="B1159" s="349" t="s">
        <v>680</v>
      </c>
      <c r="C1159" s="345" t="s">
        <v>1856</v>
      </c>
      <c r="D1159" s="345"/>
      <c r="E1159" s="349">
        <v>2023.24</v>
      </c>
      <c r="F1159" s="639" t="s">
        <v>1465</v>
      </c>
      <c r="G1159" s="637">
        <v>724627</v>
      </c>
      <c r="H1159" s="348"/>
      <c r="I1159" s="348">
        <v>724627</v>
      </c>
      <c r="K1159"/>
      <c r="L1159"/>
      <c r="M1159"/>
      <c r="N1159"/>
      <c r="O1159"/>
      <c r="P1159"/>
      <c r="Q1159"/>
      <c r="R1159"/>
      <c r="S1159"/>
      <c r="T1159"/>
      <c r="U1159"/>
      <c r="V1159"/>
      <c r="W1159"/>
      <c r="X1159"/>
      <c r="Y1159"/>
      <c r="Z1159"/>
      <c r="AA1159"/>
      <c r="AB1159"/>
      <c r="AC1159"/>
      <c r="AD1159"/>
      <c r="AE1159"/>
      <c r="AF1159"/>
      <c r="AG1159"/>
      <c r="AH1159"/>
      <c r="AI1159"/>
      <c r="AJ1159"/>
      <c r="AK1159"/>
      <c r="AL1159"/>
      <c r="AM1159"/>
      <c r="AN1159"/>
      <c r="AO1159"/>
      <c r="AP1159"/>
      <c r="AQ1159"/>
      <c r="AR1159"/>
      <c r="AS1159"/>
      <c r="AT1159"/>
      <c r="AU1159"/>
      <c r="AV1159"/>
      <c r="AW1159"/>
      <c r="AX1159"/>
    </row>
    <row r="1160" spans="1:50" ht="26.25" x14ac:dyDescent="0.25">
      <c r="A1160" s="259">
        <v>1278</v>
      </c>
      <c r="B1160" s="349" t="s">
        <v>1466</v>
      </c>
      <c r="C1160" s="345">
        <v>214</v>
      </c>
      <c r="D1160" s="345">
        <v>63850</v>
      </c>
      <c r="E1160" s="346">
        <v>45446</v>
      </c>
      <c r="F1160" s="639" t="s">
        <v>1451</v>
      </c>
      <c r="G1160" s="637">
        <v>3986400</v>
      </c>
      <c r="H1160" s="348"/>
      <c r="I1160" s="348">
        <v>3986400</v>
      </c>
      <c r="K1160"/>
      <c r="L1160"/>
      <c r="M1160"/>
      <c r="N1160"/>
      <c r="O1160"/>
      <c r="P1160"/>
      <c r="Q1160"/>
      <c r="R1160"/>
      <c r="S1160"/>
      <c r="T1160"/>
      <c r="U1160"/>
      <c r="V1160"/>
      <c r="W1160"/>
      <c r="X1160"/>
      <c r="Y1160"/>
      <c r="Z1160"/>
      <c r="AA1160"/>
      <c r="AB1160"/>
      <c r="AC1160"/>
      <c r="AD1160"/>
      <c r="AE1160"/>
      <c r="AF1160"/>
      <c r="AG1160"/>
      <c r="AH1160"/>
      <c r="AI1160"/>
      <c r="AJ1160"/>
      <c r="AK1160"/>
      <c r="AL1160"/>
      <c r="AM1160"/>
      <c r="AN1160"/>
      <c r="AO1160"/>
      <c r="AP1160"/>
      <c r="AQ1160"/>
      <c r="AR1160"/>
      <c r="AS1160"/>
      <c r="AT1160"/>
      <c r="AU1160"/>
      <c r="AV1160"/>
      <c r="AW1160"/>
      <c r="AX1160"/>
    </row>
    <row r="1161" spans="1:50" ht="26.25" x14ac:dyDescent="0.25">
      <c r="A1161" s="259">
        <v>1279</v>
      </c>
      <c r="B1161" s="349" t="s">
        <v>1467</v>
      </c>
      <c r="C1161" s="345" t="s">
        <v>1855</v>
      </c>
      <c r="D1161" s="345" t="s">
        <v>1468</v>
      </c>
      <c r="E1161" s="346">
        <v>45372</v>
      </c>
      <c r="F1161" s="639" t="s">
        <v>1469</v>
      </c>
      <c r="G1161" s="637">
        <v>480000</v>
      </c>
      <c r="H1161" s="348"/>
      <c r="I1161" s="348">
        <v>480000</v>
      </c>
      <c r="K1161"/>
      <c r="L1161"/>
      <c r="M1161"/>
      <c r="N1161"/>
      <c r="O1161"/>
      <c r="P1161"/>
      <c r="Q1161"/>
      <c r="R1161"/>
      <c r="S1161"/>
      <c r="T1161"/>
      <c r="U1161"/>
      <c r="V1161"/>
      <c r="W1161"/>
      <c r="X1161"/>
      <c r="Y1161"/>
      <c r="Z1161"/>
      <c r="AA1161"/>
      <c r="AB1161"/>
      <c r="AC1161"/>
      <c r="AD1161"/>
      <c r="AE1161"/>
      <c r="AF1161"/>
      <c r="AG1161"/>
      <c r="AH1161"/>
      <c r="AI1161"/>
      <c r="AJ1161"/>
      <c r="AK1161"/>
      <c r="AL1161"/>
      <c r="AM1161"/>
      <c r="AN1161"/>
      <c r="AO1161"/>
      <c r="AP1161"/>
      <c r="AQ1161"/>
      <c r="AR1161"/>
      <c r="AS1161"/>
      <c r="AT1161"/>
      <c r="AU1161"/>
      <c r="AV1161"/>
      <c r="AW1161"/>
      <c r="AX1161"/>
    </row>
    <row r="1162" spans="1:50" ht="26.25" x14ac:dyDescent="0.25">
      <c r="A1162" s="259">
        <v>1280</v>
      </c>
      <c r="B1162" s="349" t="s">
        <v>1470</v>
      </c>
      <c r="C1162" s="345">
        <v>621</v>
      </c>
      <c r="D1162" s="345" t="s">
        <v>1471</v>
      </c>
      <c r="E1162" s="346">
        <v>45376</v>
      </c>
      <c r="F1162" s="639" t="s">
        <v>1472</v>
      </c>
      <c r="G1162" s="637">
        <v>724627</v>
      </c>
      <c r="H1162" s="348"/>
      <c r="I1162" s="348">
        <v>724627</v>
      </c>
      <c r="K1162"/>
      <c r="L1162"/>
      <c r="M1162"/>
      <c r="N1162"/>
      <c r="O1162"/>
      <c r="P1162"/>
      <c r="Q1162"/>
      <c r="R1162"/>
      <c r="S1162"/>
      <c r="T1162"/>
      <c r="U1162"/>
      <c r="V1162"/>
      <c r="W1162"/>
      <c r="X1162"/>
      <c r="Y1162"/>
      <c r="Z1162"/>
      <c r="AA1162"/>
      <c r="AB1162"/>
      <c r="AC1162"/>
      <c r="AD1162"/>
      <c r="AE1162"/>
      <c r="AF1162"/>
      <c r="AG1162"/>
      <c r="AH1162"/>
      <c r="AI1162"/>
      <c r="AJ1162"/>
      <c r="AK1162"/>
      <c r="AL1162"/>
      <c r="AM1162"/>
      <c r="AN1162"/>
      <c r="AO1162"/>
      <c r="AP1162"/>
      <c r="AQ1162"/>
      <c r="AR1162"/>
      <c r="AS1162"/>
      <c r="AT1162"/>
      <c r="AU1162"/>
      <c r="AV1162"/>
      <c r="AW1162"/>
      <c r="AX1162"/>
    </row>
    <row r="1163" spans="1:50" ht="26.25" x14ac:dyDescent="0.25">
      <c r="A1163" s="259">
        <v>1281</v>
      </c>
      <c r="B1163" s="349" t="s">
        <v>1473</v>
      </c>
      <c r="C1163" s="350" t="s">
        <v>1854</v>
      </c>
      <c r="D1163" s="345">
        <v>64956</v>
      </c>
      <c r="E1163" s="346">
        <v>45446</v>
      </c>
      <c r="F1163" s="639" t="s">
        <v>1080</v>
      </c>
      <c r="G1163" s="637">
        <v>780000</v>
      </c>
      <c r="H1163" s="348"/>
      <c r="I1163" s="348">
        <v>780000</v>
      </c>
      <c r="K1163"/>
      <c r="L1163"/>
      <c r="M1163"/>
      <c r="N1163"/>
      <c r="O1163"/>
      <c r="P1163"/>
      <c r="Q1163"/>
      <c r="R1163"/>
      <c r="S1163"/>
      <c r="T1163"/>
      <c r="U1163"/>
      <c r="V1163"/>
      <c r="W1163"/>
      <c r="X1163"/>
      <c r="Y1163"/>
      <c r="Z1163"/>
      <c r="AA1163"/>
      <c r="AB1163"/>
      <c r="AC1163"/>
      <c r="AD1163"/>
      <c r="AE1163"/>
      <c r="AF1163"/>
      <c r="AG1163"/>
      <c r="AH1163"/>
      <c r="AI1163"/>
      <c r="AJ1163"/>
      <c r="AK1163"/>
      <c r="AL1163"/>
      <c r="AM1163"/>
      <c r="AN1163"/>
      <c r="AO1163"/>
      <c r="AP1163"/>
      <c r="AQ1163"/>
      <c r="AR1163"/>
      <c r="AS1163"/>
      <c r="AT1163"/>
      <c r="AU1163"/>
      <c r="AV1163"/>
      <c r="AW1163"/>
      <c r="AX1163"/>
    </row>
    <row r="1164" spans="1:50" ht="26.25" x14ac:dyDescent="0.25">
      <c r="A1164" s="259">
        <v>1282</v>
      </c>
      <c r="B1164" s="349" t="s">
        <v>1459</v>
      </c>
      <c r="C1164" s="345">
        <v>190</v>
      </c>
      <c r="D1164" s="345">
        <v>63830</v>
      </c>
      <c r="E1164" s="349">
        <v>2023.24</v>
      </c>
      <c r="F1164" s="639" t="s">
        <v>1474</v>
      </c>
      <c r="G1164" s="637">
        <v>283500</v>
      </c>
      <c r="H1164" s="348"/>
      <c r="I1164" s="348">
        <v>283500</v>
      </c>
      <c r="K1164"/>
      <c r="L1164"/>
      <c r="M1164"/>
      <c r="N1164"/>
      <c r="O1164"/>
      <c r="P1164"/>
      <c r="Q1164"/>
      <c r="R1164"/>
      <c r="S1164"/>
      <c r="T1164"/>
      <c r="U1164"/>
      <c r="V1164"/>
      <c r="W1164"/>
      <c r="X1164"/>
      <c r="Y1164"/>
      <c r="Z1164"/>
      <c r="AA1164"/>
      <c r="AB1164"/>
      <c r="AC1164"/>
      <c r="AD1164"/>
      <c r="AE1164"/>
      <c r="AF1164"/>
      <c r="AG1164"/>
      <c r="AH1164"/>
      <c r="AI1164"/>
      <c r="AJ1164"/>
      <c r="AK1164"/>
      <c r="AL1164"/>
      <c r="AM1164"/>
      <c r="AN1164"/>
      <c r="AO1164"/>
      <c r="AP1164"/>
      <c r="AQ1164"/>
      <c r="AR1164"/>
      <c r="AS1164"/>
      <c r="AT1164"/>
      <c r="AU1164"/>
      <c r="AV1164"/>
      <c r="AW1164"/>
      <c r="AX1164"/>
    </row>
    <row r="1165" spans="1:50" ht="35.25" customHeight="1" x14ac:dyDescent="0.25">
      <c r="A1165" s="259">
        <v>1283</v>
      </c>
      <c r="B1165" s="349" t="s">
        <v>60</v>
      </c>
      <c r="C1165" s="345"/>
      <c r="D1165" s="345">
        <v>638833</v>
      </c>
      <c r="E1165" s="349" t="s">
        <v>1903</v>
      </c>
      <c r="F1165" s="639" t="s">
        <v>1904</v>
      </c>
      <c r="G1165" s="637">
        <v>125000</v>
      </c>
      <c r="H1165" s="348"/>
      <c r="I1165" s="348">
        <v>125000</v>
      </c>
      <c r="K1165"/>
      <c r="L1165"/>
      <c r="M1165"/>
      <c r="N1165"/>
      <c r="O1165"/>
      <c r="P1165"/>
      <c r="Q1165"/>
      <c r="R1165"/>
      <c r="S1165"/>
      <c r="T1165"/>
      <c r="U1165"/>
      <c r="V1165"/>
      <c r="W1165"/>
      <c r="X1165"/>
      <c r="Y1165"/>
      <c r="Z1165"/>
      <c r="AA1165"/>
      <c r="AB1165"/>
      <c r="AC1165"/>
      <c r="AD1165"/>
      <c r="AE1165"/>
      <c r="AF1165"/>
      <c r="AG1165"/>
      <c r="AH1165"/>
      <c r="AI1165"/>
      <c r="AJ1165"/>
      <c r="AK1165"/>
      <c r="AL1165"/>
      <c r="AM1165"/>
      <c r="AN1165"/>
      <c r="AO1165"/>
      <c r="AP1165"/>
      <c r="AQ1165"/>
      <c r="AR1165"/>
      <c r="AS1165"/>
      <c r="AT1165"/>
      <c r="AU1165"/>
      <c r="AV1165"/>
      <c r="AW1165"/>
      <c r="AX1165"/>
    </row>
    <row r="1166" spans="1:50" ht="51.75" x14ac:dyDescent="0.25">
      <c r="A1166" s="259">
        <v>1284</v>
      </c>
      <c r="B1166" s="349" t="s">
        <v>546</v>
      </c>
      <c r="C1166" s="345">
        <v>86</v>
      </c>
      <c r="D1166" s="345"/>
      <c r="E1166" s="349">
        <v>2023.24</v>
      </c>
      <c r="F1166" s="639" t="s">
        <v>1475</v>
      </c>
      <c r="G1166" s="637">
        <v>490100</v>
      </c>
      <c r="H1166" s="348"/>
      <c r="I1166" s="348">
        <v>490100</v>
      </c>
      <c r="K1166"/>
      <c r="L1166"/>
      <c r="M1166"/>
      <c r="N1166"/>
      <c r="O1166"/>
      <c r="P1166"/>
      <c r="Q1166"/>
      <c r="R1166"/>
      <c r="S1166"/>
      <c r="T1166"/>
      <c r="U1166"/>
      <c r="V1166"/>
      <c r="W1166"/>
      <c r="X1166"/>
      <c r="Y1166"/>
      <c r="Z1166"/>
      <c r="AA1166"/>
      <c r="AB1166"/>
      <c r="AC1166"/>
      <c r="AD1166"/>
      <c r="AE1166"/>
      <c r="AF1166"/>
      <c r="AG1166"/>
      <c r="AH1166"/>
      <c r="AI1166"/>
      <c r="AJ1166"/>
      <c r="AK1166"/>
      <c r="AL1166"/>
      <c r="AM1166"/>
      <c r="AN1166"/>
      <c r="AO1166"/>
      <c r="AP1166"/>
      <c r="AQ1166"/>
      <c r="AR1166"/>
      <c r="AS1166"/>
      <c r="AT1166"/>
      <c r="AU1166"/>
      <c r="AV1166"/>
      <c r="AW1166"/>
      <c r="AX1166"/>
    </row>
    <row r="1167" spans="1:50" ht="51.75" x14ac:dyDescent="0.25">
      <c r="A1167" s="259">
        <v>1285</v>
      </c>
      <c r="B1167" s="349" t="s">
        <v>1476</v>
      </c>
      <c r="C1167" s="345">
        <v>1301</v>
      </c>
      <c r="D1167" s="345">
        <v>3419</v>
      </c>
      <c r="E1167" s="346">
        <v>45043</v>
      </c>
      <c r="F1167" s="639" t="s">
        <v>1477</v>
      </c>
      <c r="G1167" s="637">
        <v>3889132</v>
      </c>
      <c r="H1167" s="348"/>
      <c r="I1167" s="348">
        <v>3889132</v>
      </c>
      <c r="K1167"/>
      <c r="L1167"/>
      <c r="M1167"/>
      <c r="N1167"/>
      <c r="O1167"/>
      <c r="P1167"/>
      <c r="Q1167"/>
      <c r="R1167"/>
      <c r="S1167"/>
      <c r="T1167"/>
      <c r="U1167"/>
      <c r="V1167"/>
      <c r="W1167"/>
      <c r="X1167"/>
      <c r="Y1167"/>
      <c r="Z1167"/>
      <c r="AA1167"/>
      <c r="AB1167"/>
      <c r="AC1167"/>
      <c r="AD1167"/>
      <c r="AE1167"/>
      <c r="AF1167"/>
      <c r="AG1167"/>
      <c r="AH1167"/>
      <c r="AI1167"/>
      <c r="AJ1167"/>
      <c r="AK1167"/>
      <c r="AL1167"/>
      <c r="AM1167"/>
      <c r="AN1167"/>
      <c r="AO1167"/>
      <c r="AP1167"/>
      <c r="AQ1167"/>
      <c r="AR1167"/>
      <c r="AS1167"/>
      <c r="AT1167"/>
      <c r="AU1167"/>
      <c r="AV1167"/>
      <c r="AW1167"/>
      <c r="AX1167"/>
    </row>
    <row r="1168" spans="1:50" s="821" customFormat="1" ht="26.25" x14ac:dyDescent="0.25">
      <c r="A1168" s="821">
        <v>1286</v>
      </c>
      <c r="B1168" s="837" t="s">
        <v>1461</v>
      </c>
      <c r="C1168" s="829" t="s">
        <v>1853</v>
      </c>
      <c r="D1168" s="822">
        <v>63846</v>
      </c>
      <c r="E1168" s="823">
        <v>45446</v>
      </c>
      <c r="F1168" s="824" t="s">
        <v>1451</v>
      </c>
      <c r="G1168" s="839">
        <v>808400</v>
      </c>
      <c r="H1168" s="826"/>
      <c r="I1168" s="826">
        <v>808400</v>
      </c>
      <c r="K1168" s="827"/>
      <c r="L1168" s="827"/>
      <c r="M1168" s="827"/>
      <c r="N1168" s="827"/>
      <c r="O1168" s="827"/>
      <c r="P1168" s="827"/>
      <c r="Q1168" s="827"/>
      <c r="R1168" s="827"/>
      <c r="S1168" s="827"/>
      <c r="T1168" s="827"/>
      <c r="U1168" s="827"/>
      <c r="V1168" s="827"/>
      <c r="W1168" s="827"/>
      <c r="X1168" s="827"/>
      <c r="Y1168" s="827"/>
      <c r="Z1168" s="827"/>
      <c r="AA1168" s="827"/>
      <c r="AB1168" s="827"/>
      <c r="AC1168" s="827"/>
      <c r="AD1168" s="827"/>
      <c r="AE1168" s="827"/>
      <c r="AF1168" s="827"/>
      <c r="AG1168" s="827"/>
      <c r="AH1168" s="827"/>
      <c r="AI1168" s="827"/>
      <c r="AJ1168" s="827"/>
      <c r="AK1168" s="827"/>
      <c r="AL1168" s="827"/>
      <c r="AM1168" s="827"/>
      <c r="AN1168" s="827"/>
      <c r="AO1168" s="827"/>
      <c r="AP1168" s="827"/>
      <c r="AQ1168" s="827"/>
      <c r="AR1168" s="827"/>
      <c r="AS1168" s="827"/>
      <c r="AT1168" s="827"/>
      <c r="AU1168" s="827"/>
      <c r="AV1168" s="827"/>
      <c r="AW1168" s="827"/>
      <c r="AX1168" s="827"/>
    </row>
    <row r="1169" spans="1:50" ht="26.25" x14ac:dyDescent="0.25">
      <c r="A1169" s="259">
        <v>1287</v>
      </c>
      <c r="B1169" s="349" t="s">
        <v>1464</v>
      </c>
      <c r="C1169" s="350" t="s">
        <v>1852</v>
      </c>
      <c r="D1169" s="345">
        <v>63842</v>
      </c>
      <c r="E1169" s="346">
        <v>45446</v>
      </c>
      <c r="F1169" s="347" t="s">
        <v>1451</v>
      </c>
      <c r="G1169" s="638">
        <v>675000</v>
      </c>
      <c r="H1169" s="348"/>
      <c r="I1169" s="348">
        <v>675000</v>
      </c>
      <c r="K1169"/>
      <c r="L1169"/>
      <c r="M1169"/>
      <c r="N1169"/>
      <c r="O1169"/>
      <c r="P1169"/>
      <c r="Q1169"/>
      <c r="R1169"/>
      <c r="S1169"/>
      <c r="T1169"/>
      <c r="U1169"/>
      <c r="V1169"/>
      <c r="W1169"/>
      <c r="X1169"/>
      <c r="Y1169"/>
      <c r="Z1169"/>
      <c r="AA1169"/>
      <c r="AB1169"/>
      <c r="AC1169"/>
      <c r="AD1169"/>
      <c r="AE1169"/>
      <c r="AF1169"/>
      <c r="AG1169"/>
      <c r="AH1169"/>
      <c r="AI1169"/>
      <c r="AJ1169"/>
      <c r="AK1169"/>
      <c r="AL1169"/>
      <c r="AM1169"/>
      <c r="AN1169"/>
      <c r="AO1169"/>
      <c r="AP1169"/>
      <c r="AQ1169"/>
      <c r="AR1169"/>
      <c r="AS1169"/>
      <c r="AT1169"/>
      <c r="AU1169"/>
      <c r="AV1169"/>
      <c r="AW1169"/>
      <c r="AX1169"/>
    </row>
    <row r="1170" spans="1:50" ht="26.25" x14ac:dyDescent="0.25">
      <c r="A1170" s="259">
        <v>1288</v>
      </c>
      <c r="B1170" s="349" t="s">
        <v>1464</v>
      </c>
      <c r="C1170" s="350" t="s">
        <v>1851</v>
      </c>
      <c r="D1170" s="345">
        <v>63838</v>
      </c>
      <c r="E1170" s="346">
        <v>45446</v>
      </c>
      <c r="F1170" s="347" t="s">
        <v>1451</v>
      </c>
      <c r="G1170" s="638">
        <v>4039000</v>
      </c>
      <c r="H1170" s="348"/>
      <c r="I1170" s="348">
        <v>4039000</v>
      </c>
      <c r="K1170"/>
      <c r="L1170"/>
      <c r="M1170"/>
      <c r="N1170"/>
      <c r="O1170"/>
      <c r="P1170"/>
      <c r="Q1170"/>
      <c r="R1170"/>
      <c r="S1170"/>
      <c r="T1170"/>
      <c r="U1170"/>
      <c r="V1170"/>
      <c r="W1170"/>
      <c r="X1170"/>
      <c r="Y1170"/>
      <c r="Z1170"/>
      <c r="AA1170"/>
      <c r="AB1170"/>
      <c r="AC1170"/>
      <c r="AD1170"/>
      <c r="AE1170"/>
      <c r="AF1170"/>
      <c r="AG1170"/>
      <c r="AH1170"/>
      <c r="AI1170"/>
      <c r="AJ1170"/>
      <c r="AK1170"/>
      <c r="AL1170"/>
      <c r="AM1170"/>
      <c r="AN1170"/>
      <c r="AO1170"/>
      <c r="AP1170"/>
      <c r="AQ1170"/>
      <c r="AR1170"/>
      <c r="AS1170"/>
      <c r="AT1170"/>
      <c r="AU1170"/>
      <c r="AV1170"/>
      <c r="AW1170"/>
      <c r="AX1170"/>
    </row>
    <row r="1171" spans="1:50" ht="39" x14ac:dyDescent="0.25">
      <c r="A1171" s="259">
        <v>1289</v>
      </c>
      <c r="B1171" s="349" t="s">
        <v>1411</v>
      </c>
      <c r="C1171" s="345"/>
      <c r="D1171" s="345"/>
      <c r="E1171" s="349">
        <v>2023.24</v>
      </c>
      <c r="F1171" s="347" t="s">
        <v>1478</v>
      </c>
      <c r="G1171" s="638">
        <v>102221.9</v>
      </c>
      <c r="H1171" s="348"/>
      <c r="I1171" s="348">
        <v>102221.9</v>
      </c>
      <c r="K1171"/>
      <c r="L1171"/>
      <c r="M1171"/>
      <c r="N1171"/>
      <c r="O1171"/>
      <c r="P1171"/>
      <c r="Q1171"/>
      <c r="R1171"/>
      <c r="S1171"/>
      <c r="T1171"/>
      <c r="U1171"/>
      <c r="V1171"/>
      <c r="W1171"/>
      <c r="X1171"/>
      <c r="Y1171"/>
      <c r="Z1171"/>
      <c r="AA1171"/>
      <c r="AB1171"/>
      <c r="AC1171"/>
      <c r="AD1171"/>
      <c r="AE1171"/>
      <c r="AF1171"/>
      <c r="AG1171"/>
      <c r="AH1171"/>
      <c r="AI1171"/>
      <c r="AJ1171"/>
      <c r="AK1171"/>
      <c r="AL1171"/>
      <c r="AM1171"/>
      <c r="AN1171"/>
      <c r="AO1171"/>
      <c r="AP1171"/>
      <c r="AQ1171"/>
      <c r="AR1171"/>
      <c r="AS1171"/>
      <c r="AT1171"/>
      <c r="AU1171"/>
      <c r="AV1171"/>
      <c r="AW1171"/>
      <c r="AX1171"/>
    </row>
    <row r="1172" spans="1:50" ht="39" x14ac:dyDescent="0.25">
      <c r="A1172" s="259">
        <v>1290</v>
      </c>
      <c r="B1172" s="349" t="s">
        <v>1061</v>
      </c>
      <c r="C1172" s="345"/>
      <c r="D1172" s="345"/>
      <c r="E1172" s="349">
        <v>2023.24</v>
      </c>
      <c r="F1172" s="347" t="s">
        <v>1479</v>
      </c>
      <c r="G1172" s="637">
        <v>123706.9</v>
      </c>
      <c r="H1172" s="348"/>
      <c r="I1172" s="348">
        <v>123706.9</v>
      </c>
      <c r="K1172"/>
      <c r="L1172"/>
      <c r="M1172"/>
      <c r="N1172"/>
      <c r="O1172"/>
      <c r="P1172"/>
      <c r="Q1172"/>
      <c r="R1172"/>
      <c r="S1172"/>
      <c r="T1172"/>
      <c r="U1172"/>
      <c r="V1172"/>
      <c r="W1172"/>
      <c r="X1172"/>
      <c r="Y1172"/>
      <c r="Z1172"/>
      <c r="AA1172"/>
      <c r="AB1172"/>
      <c r="AC1172"/>
      <c r="AD1172"/>
      <c r="AE1172"/>
      <c r="AF1172"/>
      <c r="AG1172"/>
      <c r="AH1172"/>
      <c r="AI1172"/>
      <c r="AJ1172"/>
      <c r="AK1172"/>
      <c r="AL1172"/>
      <c r="AM1172"/>
      <c r="AN1172"/>
      <c r="AO1172"/>
      <c r="AP1172"/>
      <c r="AQ1172"/>
      <c r="AR1172"/>
      <c r="AS1172"/>
      <c r="AT1172"/>
      <c r="AU1172"/>
      <c r="AV1172"/>
      <c r="AW1172"/>
      <c r="AX1172"/>
    </row>
    <row r="1173" spans="1:50" ht="39" x14ac:dyDescent="0.25">
      <c r="A1173" s="259">
        <v>1291</v>
      </c>
      <c r="B1173" s="349" t="s">
        <v>680</v>
      </c>
      <c r="C1173" s="345"/>
      <c r="D1173" s="345"/>
      <c r="E1173" s="349">
        <v>2023.24</v>
      </c>
      <c r="F1173" s="347" t="s">
        <v>1480</v>
      </c>
      <c r="G1173" s="637">
        <v>75000</v>
      </c>
      <c r="H1173" s="348"/>
      <c r="I1173" s="348">
        <v>75000</v>
      </c>
      <c r="K1173"/>
      <c r="L1173"/>
      <c r="M1173"/>
      <c r="N1173"/>
      <c r="O1173"/>
      <c r="P1173"/>
      <c r="Q1173"/>
      <c r="R1173"/>
      <c r="S1173"/>
      <c r="T1173"/>
      <c r="U1173"/>
      <c r="V1173"/>
      <c r="W1173"/>
      <c r="X1173"/>
      <c r="Y1173"/>
      <c r="Z1173"/>
      <c r="AA1173"/>
      <c r="AB1173"/>
      <c r="AC1173"/>
      <c r="AD1173"/>
      <c r="AE1173"/>
      <c r="AF1173"/>
      <c r="AG1173"/>
      <c r="AH1173"/>
      <c r="AI1173"/>
      <c r="AJ1173"/>
      <c r="AK1173"/>
      <c r="AL1173"/>
      <c r="AM1173"/>
      <c r="AN1173"/>
      <c r="AO1173"/>
      <c r="AP1173"/>
      <c r="AQ1173"/>
      <c r="AR1173"/>
      <c r="AS1173"/>
      <c r="AT1173"/>
      <c r="AU1173"/>
      <c r="AV1173"/>
      <c r="AW1173"/>
      <c r="AX1173"/>
    </row>
    <row r="1174" spans="1:50" ht="39" x14ac:dyDescent="0.25">
      <c r="A1174" s="259">
        <v>1292</v>
      </c>
      <c r="B1174" s="349" t="s">
        <v>1411</v>
      </c>
      <c r="C1174" s="345"/>
      <c r="D1174" s="345"/>
      <c r="E1174" s="349">
        <v>2023.24</v>
      </c>
      <c r="F1174" s="347" t="s">
        <v>1481</v>
      </c>
      <c r="G1174" s="637">
        <v>189493.55</v>
      </c>
      <c r="H1174" s="348"/>
      <c r="I1174" s="348">
        <v>189493.55</v>
      </c>
      <c r="K1174"/>
      <c r="L1174"/>
      <c r="M1174"/>
      <c r="N1174"/>
      <c r="O1174"/>
      <c r="P1174"/>
      <c r="Q1174"/>
      <c r="R1174"/>
      <c r="S1174"/>
      <c r="T1174"/>
      <c r="U1174"/>
      <c r="V1174"/>
      <c r="W1174"/>
      <c r="X1174"/>
      <c r="Y1174"/>
      <c r="Z1174"/>
      <c r="AA1174"/>
      <c r="AB1174"/>
      <c r="AC1174"/>
      <c r="AD1174"/>
      <c r="AE1174"/>
      <c r="AF1174"/>
      <c r="AG1174"/>
      <c r="AH1174"/>
      <c r="AI1174"/>
      <c r="AJ1174"/>
      <c r="AK1174"/>
      <c r="AL1174"/>
      <c r="AM1174"/>
      <c r="AN1174"/>
      <c r="AO1174"/>
      <c r="AP1174"/>
      <c r="AQ1174"/>
      <c r="AR1174"/>
      <c r="AS1174"/>
      <c r="AT1174"/>
      <c r="AU1174"/>
      <c r="AV1174"/>
      <c r="AW1174"/>
      <c r="AX1174"/>
    </row>
    <row r="1175" spans="1:50" ht="26.25" x14ac:dyDescent="0.25">
      <c r="A1175" s="259">
        <v>1293</v>
      </c>
      <c r="B1175" s="349" t="s">
        <v>1086</v>
      </c>
      <c r="C1175" s="345">
        <v>81799</v>
      </c>
      <c r="D1175" s="345" t="s">
        <v>1482</v>
      </c>
      <c r="E1175" s="346">
        <v>45316</v>
      </c>
      <c r="F1175" s="347" t="s">
        <v>1483</v>
      </c>
      <c r="G1175" s="637">
        <v>1453824</v>
      </c>
      <c r="H1175" s="348"/>
      <c r="I1175" s="348">
        <v>1453824</v>
      </c>
      <c r="K1175"/>
      <c r="L1175"/>
      <c r="M1175"/>
      <c r="N1175"/>
      <c r="O1175"/>
      <c r="P1175"/>
      <c r="Q1175"/>
      <c r="R1175"/>
      <c r="S1175"/>
      <c r="T1175"/>
      <c r="U1175"/>
      <c r="V1175"/>
      <c r="W1175"/>
      <c r="X1175"/>
      <c r="Y1175"/>
      <c r="Z1175"/>
      <c r="AA1175"/>
      <c r="AB1175"/>
      <c r="AC1175"/>
      <c r="AD1175"/>
      <c r="AE1175"/>
      <c r="AF1175"/>
      <c r="AG1175"/>
      <c r="AH1175"/>
      <c r="AI1175"/>
      <c r="AJ1175"/>
      <c r="AK1175"/>
      <c r="AL1175"/>
      <c r="AM1175"/>
      <c r="AN1175"/>
      <c r="AO1175"/>
      <c r="AP1175"/>
      <c r="AQ1175"/>
      <c r="AR1175"/>
      <c r="AS1175"/>
      <c r="AT1175"/>
      <c r="AU1175"/>
      <c r="AV1175"/>
      <c r="AW1175"/>
      <c r="AX1175"/>
    </row>
    <row r="1176" spans="1:50" ht="26.25" x14ac:dyDescent="0.25">
      <c r="A1176" s="259">
        <v>1294</v>
      </c>
      <c r="B1176" s="349" t="s">
        <v>1437</v>
      </c>
      <c r="C1176" s="350" t="s">
        <v>1850</v>
      </c>
      <c r="D1176" s="345">
        <v>63804</v>
      </c>
      <c r="E1176" s="346">
        <v>45330</v>
      </c>
      <c r="F1176" s="347" t="s">
        <v>1080</v>
      </c>
      <c r="G1176" s="637">
        <v>49832</v>
      </c>
      <c r="H1176" s="348"/>
      <c r="I1176" s="348">
        <v>49832</v>
      </c>
      <c r="K1176"/>
      <c r="L1176"/>
      <c r="M1176"/>
      <c r="N1176"/>
      <c r="O1176"/>
      <c r="P1176"/>
      <c r="Q1176"/>
      <c r="R1176"/>
      <c r="S1176"/>
      <c r="T1176"/>
      <c r="U1176"/>
      <c r="V1176"/>
      <c r="W1176"/>
      <c r="X1176"/>
      <c r="Y1176"/>
      <c r="Z1176"/>
      <c r="AA1176"/>
      <c r="AB1176"/>
      <c r="AC1176"/>
      <c r="AD1176"/>
      <c r="AE1176"/>
      <c r="AF1176"/>
      <c r="AG1176"/>
      <c r="AH1176"/>
      <c r="AI1176"/>
      <c r="AJ1176"/>
      <c r="AK1176"/>
      <c r="AL1176"/>
      <c r="AM1176"/>
      <c r="AN1176"/>
      <c r="AO1176"/>
      <c r="AP1176"/>
      <c r="AQ1176"/>
      <c r="AR1176"/>
      <c r="AS1176"/>
      <c r="AT1176"/>
      <c r="AU1176"/>
      <c r="AV1176"/>
      <c r="AW1176"/>
      <c r="AX1176"/>
    </row>
    <row r="1177" spans="1:50" ht="26.25" x14ac:dyDescent="0.25">
      <c r="A1177" s="259">
        <v>1295</v>
      </c>
      <c r="B1177" s="349" t="s">
        <v>1086</v>
      </c>
      <c r="C1177" s="345">
        <v>81794</v>
      </c>
      <c r="D1177" s="345">
        <v>49950</v>
      </c>
      <c r="E1177" s="346">
        <v>45244</v>
      </c>
      <c r="F1177" s="347" t="s">
        <v>1484</v>
      </c>
      <c r="G1177" s="637">
        <v>1789266</v>
      </c>
      <c r="H1177" s="348"/>
      <c r="I1177" s="348">
        <v>1789266</v>
      </c>
      <c r="K1177"/>
      <c r="L1177"/>
      <c r="M1177"/>
      <c r="N1177"/>
      <c r="O1177"/>
      <c r="P1177"/>
      <c r="Q1177"/>
      <c r="R1177"/>
      <c r="S1177"/>
      <c r="T1177"/>
      <c r="U1177"/>
      <c r="V1177"/>
      <c r="W1177"/>
      <c r="X1177"/>
      <c r="Y1177"/>
      <c r="Z1177"/>
      <c r="AA1177"/>
      <c r="AB1177"/>
      <c r="AC1177"/>
      <c r="AD1177"/>
      <c r="AE1177"/>
      <c r="AF1177"/>
      <c r="AG1177"/>
      <c r="AH1177"/>
      <c r="AI1177"/>
      <c r="AJ1177"/>
      <c r="AK1177"/>
      <c r="AL1177"/>
      <c r="AM1177"/>
      <c r="AN1177"/>
      <c r="AO1177"/>
      <c r="AP1177"/>
      <c r="AQ1177"/>
      <c r="AR1177"/>
      <c r="AS1177"/>
      <c r="AT1177"/>
      <c r="AU1177"/>
      <c r="AV1177"/>
      <c r="AW1177"/>
      <c r="AX1177"/>
    </row>
    <row r="1178" spans="1:50" ht="26.25" x14ac:dyDescent="0.25">
      <c r="A1178" s="259">
        <v>1296</v>
      </c>
      <c r="B1178" s="349" t="s">
        <v>1086</v>
      </c>
      <c r="C1178" s="345">
        <v>81798</v>
      </c>
      <c r="D1178" s="345">
        <v>65055</v>
      </c>
      <c r="E1178" s="346">
        <v>45334</v>
      </c>
      <c r="F1178" s="347" t="s">
        <v>1485</v>
      </c>
      <c r="G1178" s="637">
        <v>489600</v>
      </c>
      <c r="H1178" s="348"/>
      <c r="I1178" s="348">
        <v>489600</v>
      </c>
      <c r="K1178"/>
      <c r="L1178"/>
      <c r="M1178"/>
      <c r="N1178"/>
      <c r="O1178"/>
      <c r="P1178"/>
      <c r="Q1178"/>
      <c r="R1178"/>
      <c r="S1178"/>
      <c r="T1178"/>
      <c r="U1178"/>
      <c r="V1178"/>
      <c r="W1178"/>
      <c r="X1178"/>
      <c r="Y1178"/>
      <c r="Z1178"/>
      <c r="AA1178"/>
      <c r="AB1178"/>
      <c r="AC1178"/>
      <c r="AD1178"/>
      <c r="AE1178"/>
      <c r="AF1178"/>
      <c r="AG1178"/>
      <c r="AH1178"/>
      <c r="AI1178"/>
      <c r="AJ1178"/>
      <c r="AK1178"/>
      <c r="AL1178"/>
      <c r="AM1178"/>
      <c r="AN1178"/>
      <c r="AO1178"/>
      <c r="AP1178"/>
      <c r="AQ1178"/>
      <c r="AR1178"/>
      <c r="AS1178"/>
      <c r="AT1178"/>
      <c r="AU1178"/>
      <c r="AV1178"/>
      <c r="AW1178"/>
      <c r="AX1178"/>
    </row>
    <row r="1179" spans="1:50" s="821" customFormat="1" ht="39" x14ac:dyDescent="0.25">
      <c r="A1179" s="821">
        <v>1297</v>
      </c>
      <c r="B1179" s="837" t="s">
        <v>1006</v>
      </c>
      <c r="C1179" s="829" t="s">
        <v>1849</v>
      </c>
      <c r="D1179" s="822">
        <v>63802</v>
      </c>
      <c r="E1179" s="823">
        <v>45364</v>
      </c>
      <c r="F1179" s="824" t="s">
        <v>1486</v>
      </c>
      <c r="G1179" s="825">
        <v>26388</v>
      </c>
      <c r="H1179" s="826"/>
      <c r="I1179" s="826">
        <v>26388</v>
      </c>
      <c r="K1179" s="827"/>
      <c r="L1179" s="827"/>
      <c r="M1179" s="827"/>
      <c r="N1179" s="827"/>
      <c r="O1179" s="827"/>
      <c r="P1179" s="827"/>
      <c r="Q1179" s="827"/>
      <c r="R1179" s="827"/>
      <c r="S1179" s="827"/>
      <c r="T1179" s="827"/>
      <c r="U1179" s="827"/>
      <c r="V1179" s="827"/>
      <c r="W1179" s="827"/>
      <c r="X1179" s="827"/>
      <c r="Y1179" s="827"/>
      <c r="Z1179" s="827"/>
      <c r="AA1179" s="827"/>
      <c r="AB1179" s="827"/>
      <c r="AC1179" s="827"/>
      <c r="AD1179" s="827"/>
      <c r="AE1179" s="827"/>
      <c r="AF1179" s="827"/>
      <c r="AG1179" s="827"/>
      <c r="AH1179" s="827"/>
      <c r="AI1179" s="827"/>
      <c r="AJ1179" s="827"/>
      <c r="AK1179" s="827"/>
      <c r="AL1179" s="827"/>
      <c r="AM1179" s="827"/>
      <c r="AN1179" s="827"/>
      <c r="AO1179" s="827"/>
      <c r="AP1179" s="827"/>
      <c r="AQ1179" s="827"/>
      <c r="AR1179" s="827"/>
      <c r="AS1179" s="827"/>
      <c r="AT1179" s="827"/>
      <c r="AU1179" s="827"/>
      <c r="AV1179" s="827"/>
      <c r="AW1179" s="827"/>
      <c r="AX1179" s="827"/>
    </row>
    <row r="1180" spans="1:50" s="821" customFormat="1" ht="39" x14ac:dyDescent="0.25">
      <c r="A1180" s="821">
        <v>1298</v>
      </c>
      <c r="B1180" s="837" t="s">
        <v>1437</v>
      </c>
      <c r="C1180" s="829" t="s">
        <v>1840</v>
      </c>
      <c r="D1180" s="822">
        <v>63808</v>
      </c>
      <c r="E1180" s="823">
        <v>45351</v>
      </c>
      <c r="F1180" s="824" t="s">
        <v>1487</v>
      </c>
      <c r="G1180" s="825">
        <v>52582</v>
      </c>
      <c r="H1180" s="826"/>
      <c r="I1180" s="826">
        <v>52582</v>
      </c>
      <c r="K1180" s="827"/>
      <c r="L1180" s="827"/>
      <c r="M1180" s="827"/>
      <c r="N1180" s="827"/>
      <c r="O1180" s="827"/>
      <c r="P1180" s="827"/>
      <c r="Q1180" s="827"/>
      <c r="R1180" s="827"/>
      <c r="S1180" s="827"/>
      <c r="T1180" s="827"/>
      <c r="U1180" s="827"/>
      <c r="V1180" s="827"/>
      <c r="W1180" s="827"/>
      <c r="X1180" s="827"/>
      <c r="Y1180" s="827"/>
      <c r="Z1180" s="827"/>
      <c r="AA1180" s="827"/>
      <c r="AB1180" s="827"/>
      <c r="AC1180" s="827"/>
      <c r="AD1180" s="827"/>
      <c r="AE1180" s="827"/>
      <c r="AF1180" s="827"/>
      <c r="AG1180" s="827"/>
      <c r="AH1180" s="827"/>
      <c r="AI1180" s="827"/>
      <c r="AJ1180" s="827"/>
      <c r="AK1180" s="827"/>
      <c r="AL1180" s="827"/>
      <c r="AM1180" s="827"/>
      <c r="AN1180" s="827"/>
      <c r="AO1180" s="827"/>
      <c r="AP1180" s="827"/>
      <c r="AQ1180" s="827"/>
      <c r="AR1180" s="827"/>
      <c r="AS1180" s="827"/>
      <c r="AT1180" s="827"/>
      <c r="AU1180" s="827"/>
      <c r="AV1180" s="827"/>
      <c r="AW1180" s="827"/>
      <c r="AX1180" s="827"/>
    </row>
    <row r="1181" spans="1:50" ht="26.25" x14ac:dyDescent="0.25">
      <c r="A1181" s="259">
        <v>1299</v>
      </c>
      <c r="B1181" s="349" t="s">
        <v>729</v>
      </c>
      <c r="C1181" s="345" t="s">
        <v>1848</v>
      </c>
      <c r="D1181" s="345" t="s">
        <v>1488</v>
      </c>
      <c r="E1181" s="346">
        <v>45331</v>
      </c>
      <c r="F1181" s="347" t="s">
        <v>1489</v>
      </c>
      <c r="G1181" s="637">
        <v>180000</v>
      </c>
      <c r="H1181" s="348"/>
      <c r="I1181" s="348">
        <v>180000</v>
      </c>
      <c r="K1181"/>
      <c r="L1181"/>
      <c r="M1181"/>
      <c r="N1181"/>
      <c r="O1181"/>
      <c r="P1181"/>
      <c r="Q1181"/>
      <c r="R1181"/>
      <c r="S1181"/>
      <c r="T1181"/>
      <c r="U1181"/>
      <c r="V1181"/>
      <c r="W1181"/>
      <c r="X1181"/>
      <c r="Y1181"/>
      <c r="Z1181"/>
      <c r="AA1181"/>
      <c r="AB1181"/>
      <c r="AC1181"/>
      <c r="AD1181"/>
      <c r="AE1181"/>
      <c r="AF1181"/>
      <c r="AG1181"/>
      <c r="AH1181"/>
      <c r="AI1181"/>
      <c r="AJ1181"/>
      <c r="AK1181"/>
      <c r="AL1181"/>
      <c r="AM1181"/>
      <c r="AN1181"/>
      <c r="AO1181"/>
      <c r="AP1181"/>
      <c r="AQ1181"/>
      <c r="AR1181"/>
      <c r="AS1181"/>
      <c r="AT1181"/>
      <c r="AU1181"/>
      <c r="AV1181"/>
      <c r="AW1181"/>
      <c r="AX1181"/>
    </row>
    <row r="1182" spans="1:50" ht="26.25" x14ac:dyDescent="0.25">
      <c r="A1182" s="259">
        <v>1300</v>
      </c>
      <c r="B1182" s="349" t="s">
        <v>1045</v>
      </c>
      <c r="C1182" s="345">
        <v>108</v>
      </c>
      <c r="D1182" s="345">
        <v>49534</v>
      </c>
      <c r="E1182" s="346">
        <v>45292</v>
      </c>
      <c r="F1182" s="347" t="s">
        <v>1490</v>
      </c>
      <c r="G1182" s="637">
        <v>610934</v>
      </c>
      <c r="H1182" s="348"/>
      <c r="I1182" s="348">
        <v>610934</v>
      </c>
      <c r="K1182"/>
      <c r="L1182"/>
      <c r="M1182"/>
      <c r="N1182"/>
      <c r="O1182"/>
      <c r="P1182"/>
      <c r="Q1182"/>
      <c r="R1182"/>
      <c r="S1182"/>
      <c r="T1182"/>
      <c r="U1182"/>
      <c r="V1182"/>
      <c r="W1182"/>
      <c r="X1182"/>
      <c r="Y1182"/>
      <c r="Z1182"/>
      <c r="AA1182"/>
      <c r="AB1182"/>
      <c r="AC1182"/>
      <c r="AD1182"/>
      <c r="AE1182"/>
      <c r="AF1182"/>
      <c r="AG1182"/>
      <c r="AH1182"/>
      <c r="AI1182"/>
      <c r="AJ1182"/>
      <c r="AK1182"/>
      <c r="AL1182"/>
      <c r="AM1182"/>
      <c r="AN1182"/>
      <c r="AO1182"/>
      <c r="AP1182"/>
      <c r="AQ1182"/>
      <c r="AR1182"/>
      <c r="AS1182"/>
      <c r="AT1182"/>
      <c r="AU1182"/>
      <c r="AV1182"/>
      <c r="AW1182"/>
      <c r="AX1182"/>
    </row>
    <row r="1183" spans="1:50" ht="26.25" x14ac:dyDescent="0.25">
      <c r="A1183" s="259">
        <v>1301</v>
      </c>
      <c r="B1183" s="349" t="s">
        <v>1491</v>
      </c>
      <c r="C1183" s="345">
        <v>193</v>
      </c>
      <c r="D1183" s="345">
        <v>65001</v>
      </c>
      <c r="E1183" s="346">
        <v>45313</v>
      </c>
      <c r="F1183" s="347" t="s">
        <v>1492</v>
      </c>
      <c r="G1183" s="637">
        <v>99864</v>
      </c>
      <c r="H1183" s="348"/>
      <c r="I1183" s="348">
        <v>99864</v>
      </c>
      <c r="K1183"/>
      <c r="L1183"/>
      <c r="M1183"/>
      <c r="N1183"/>
      <c r="O1183"/>
      <c r="P1183"/>
      <c r="Q1183"/>
      <c r="R1183"/>
      <c r="S1183"/>
      <c r="T1183"/>
      <c r="U1183"/>
      <c r="V1183"/>
      <c r="W1183"/>
      <c r="X1183"/>
      <c r="Y1183"/>
      <c r="Z1183"/>
      <c r="AA1183"/>
      <c r="AB1183"/>
      <c r="AC1183"/>
      <c r="AD1183"/>
      <c r="AE1183"/>
      <c r="AF1183"/>
      <c r="AG1183"/>
      <c r="AH1183"/>
      <c r="AI1183"/>
      <c r="AJ1183"/>
      <c r="AK1183"/>
      <c r="AL1183"/>
      <c r="AM1183"/>
      <c r="AN1183"/>
      <c r="AO1183"/>
      <c r="AP1183"/>
      <c r="AQ1183"/>
      <c r="AR1183"/>
      <c r="AS1183"/>
      <c r="AT1183"/>
      <c r="AU1183"/>
      <c r="AV1183"/>
      <c r="AW1183"/>
      <c r="AX1183"/>
    </row>
    <row r="1184" spans="1:50" ht="39" x14ac:dyDescent="0.25">
      <c r="A1184" s="259">
        <v>1302</v>
      </c>
      <c r="B1184" s="349" t="s">
        <v>1493</v>
      </c>
      <c r="C1184" s="350" t="s">
        <v>1847</v>
      </c>
      <c r="D1184" s="345">
        <v>54069</v>
      </c>
      <c r="E1184" s="346">
        <v>45075</v>
      </c>
      <c r="F1184" s="347" t="s">
        <v>1494</v>
      </c>
      <c r="G1184" s="637">
        <v>510000</v>
      </c>
      <c r="H1184" s="348"/>
      <c r="I1184" s="348">
        <v>510000</v>
      </c>
      <c r="K1184"/>
      <c r="L1184"/>
      <c r="M1184"/>
      <c r="N1184"/>
      <c r="O1184"/>
      <c r="P1184"/>
      <c r="Q1184"/>
      <c r="R1184"/>
      <c r="S1184"/>
      <c r="T1184"/>
      <c r="U1184"/>
      <c r="V1184"/>
      <c r="W1184"/>
      <c r="X1184"/>
      <c r="Y1184"/>
      <c r="Z1184"/>
      <c r="AA1184"/>
      <c r="AB1184"/>
      <c r="AC1184"/>
      <c r="AD1184"/>
      <c r="AE1184"/>
      <c r="AF1184"/>
      <c r="AG1184"/>
      <c r="AH1184"/>
      <c r="AI1184"/>
      <c r="AJ1184"/>
      <c r="AK1184"/>
      <c r="AL1184"/>
      <c r="AM1184"/>
      <c r="AN1184"/>
      <c r="AO1184"/>
      <c r="AP1184"/>
      <c r="AQ1184"/>
      <c r="AR1184"/>
      <c r="AS1184"/>
      <c r="AT1184"/>
      <c r="AU1184"/>
      <c r="AV1184"/>
      <c r="AW1184"/>
      <c r="AX1184"/>
    </row>
    <row r="1185" spans="1:50" ht="26.25" x14ac:dyDescent="0.25">
      <c r="A1185" s="259">
        <v>1303</v>
      </c>
      <c r="B1185" s="349" t="s">
        <v>1435</v>
      </c>
      <c r="C1185" s="345">
        <v>828</v>
      </c>
      <c r="D1185" s="345">
        <v>69780</v>
      </c>
      <c r="E1185" s="346">
        <v>45420</v>
      </c>
      <c r="F1185" s="347" t="s">
        <v>1417</v>
      </c>
      <c r="G1185" s="637">
        <v>704000</v>
      </c>
      <c r="H1185" s="348"/>
      <c r="I1185" s="348">
        <v>704000</v>
      </c>
      <c r="K1185"/>
      <c r="L1185"/>
      <c r="M1185"/>
      <c r="N1185"/>
      <c r="O1185"/>
      <c r="P1185"/>
      <c r="Q1185"/>
      <c r="R1185"/>
      <c r="S1185"/>
      <c r="T1185"/>
      <c r="U1185"/>
      <c r="V1185"/>
      <c r="W1185"/>
      <c r="X1185"/>
      <c r="Y1185"/>
      <c r="Z1185"/>
      <c r="AA1185"/>
      <c r="AB1185"/>
      <c r="AC1185"/>
      <c r="AD1185"/>
      <c r="AE1185"/>
      <c r="AF1185"/>
      <c r="AG1185"/>
      <c r="AH1185"/>
      <c r="AI1185"/>
      <c r="AJ1185"/>
      <c r="AK1185"/>
      <c r="AL1185"/>
      <c r="AM1185"/>
      <c r="AN1185"/>
      <c r="AO1185"/>
      <c r="AP1185"/>
      <c r="AQ1185"/>
      <c r="AR1185"/>
      <c r="AS1185"/>
      <c r="AT1185"/>
      <c r="AU1185"/>
      <c r="AV1185"/>
      <c r="AW1185"/>
      <c r="AX1185"/>
    </row>
    <row r="1186" spans="1:50" ht="26.25" x14ac:dyDescent="0.25">
      <c r="A1186" s="259">
        <v>1304</v>
      </c>
      <c r="B1186" s="349" t="s">
        <v>1495</v>
      </c>
      <c r="C1186" s="350" t="s">
        <v>1846</v>
      </c>
      <c r="D1186" s="345">
        <v>69775</v>
      </c>
      <c r="E1186" s="346">
        <v>45420</v>
      </c>
      <c r="F1186" s="347" t="s">
        <v>1417</v>
      </c>
      <c r="G1186" s="637">
        <v>711000</v>
      </c>
      <c r="H1186" s="348"/>
      <c r="I1186" s="348">
        <v>711000</v>
      </c>
      <c r="K1186"/>
      <c r="L1186"/>
      <c r="M1186"/>
      <c r="N1186"/>
      <c r="O1186"/>
      <c r="P1186"/>
      <c r="Q1186"/>
      <c r="R1186"/>
      <c r="S1186"/>
      <c r="T1186"/>
      <c r="U1186"/>
      <c r="V1186"/>
      <c r="W1186"/>
      <c r="X1186"/>
      <c r="Y1186"/>
      <c r="Z1186"/>
      <c r="AA1186"/>
      <c r="AB1186"/>
      <c r="AC1186"/>
      <c r="AD1186"/>
      <c r="AE1186"/>
      <c r="AF1186"/>
      <c r="AG1186"/>
      <c r="AH1186"/>
      <c r="AI1186"/>
      <c r="AJ1186"/>
      <c r="AK1186"/>
      <c r="AL1186"/>
      <c r="AM1186"/>
      <c r="AN1186"/>
      <c r="AO1186"/>
      <c r="AP1186"/>
      <c r="AQ1186"/>
      <c r="AR1186"/>
      <c r="AS1186"/>
      <c r="AT1186"/>
      <c r="AU1186"/>
      <c r="AV1186"/>
      <c r="AW1186"/>
      <c r="AX1186"/>
    </row>
    <row r="1187" spans="1:50" s="821" customFormat="1" ht="26.25" x14ac:dyDescent="0.25">
      <c r="A1187" s="821">
        <v>1305</v>
      </c>
      <c r="B1187" s="837" t="s">
        <v>1496</v>
      </c>
      <c r="C1187" s="829" t="s">
        <v>1845</v>
      </c>
      <c r="D1187" s="829" t="s">
        <v>1497</v>
      </c>
      <c r="E1187" s="823">
        <v>45330</v>
      </c>
      <c r="F1187" s="824" t="s">
        <v>1498</v>
      </c>
      <c r="G1187" s="825">
        <v>533200</v>
      </c>
      <c r="H1187" s="826"/>
      <c r="I1187" s="826">
        <v>533200</v>
      </c>
      <c r="K1187" s="827"/>
      <c r="L1187" s="827"/>
      <c r="M1187" s="827"/>
      <c r="N1187" s="827"/>
      <c r="O1187" s="827"/>
      <c r="P1187" s="827"/>
      <c r="Q1187" s="827"/>
      <c r="R1187" s="827"/>
      <c r="S1187" s="827"/>
      <c r="T1187" s="827"/>
      <c r="U1187" s="827"/>
      <c r="V1187" s="827"/>
      <c r="W1187" s="827"/>
      <c r="X1187" s="827"/>
      <c r="Y1187" s="827"/>
      <c r="Z1187" s="827"/>
      <c r="AA1187" s="827"/>
      <c r="AB1187" s="827"/>
      <c r="AC1187" s="827"/>
      <c r="AD1187" s="827"/>
      <c r="AE1187" s="827"/>
      <c r="AF1187" s="827"/>
      <c r="AG1187" s="827"/>
      <c r="AH1187" s="827"/>
      <c r="AI1187" s="827"/>
      <c r="AJ1187" s="827"/>
      <c r="AK1187" s="827"/>
      <c r="AL1187" s="827"/>
      <c r="AM1187" s="827"/>
      <c r="AN1187" s="827"/>
      <c r="AO1187" s="827"/>
      <c r="AP1187" s="827"/>
      <c r="AQ1187" s="827"/>
      <c r="AR1187" s="827"/>
      <c r="AS1187" s="827"/>
      <c r="AT1187" s="827"/>
      <c r="AU1187" s="827"/>
      <c r="AV1187" s="827"/>
      <c r="AW1187" s="827"/>
      <c r="AX1187" s="827"/>
    </row>
    <row r="1188" spans="1:50" s="821" customFormat="1" ht="26.25" x14ac:dyDescent="0.25">
      <c r="A1188" s="821">
        <v>1306</v>
      </c>
      <c r="B1188" s="837" t="s">
        <v>1438</v>
      </c>
      <c r="C1188" s="829" t="s">
        <v>1844</v>
      </c>
      <c r="D1188" s="829" t="s">
        <v>1499</v>
      </c>
      <c r="E1188" s="823">
        <v>45305</v>
      </c>
      <c r="F1188" s="824" t="s">
        <v>1498</v>
      </c>
      <c r="G1188" s="825">
        <v>966600</v>
      </c>
      <c r="H1188" s="826"/>
      <c r="I1188" s="826">
        <v>966600</v>
      </c>
      <c r="K1188" s="827"/>
      <c r="L1188" s="827"/>
      <c r="M1188" s="827"/>
      <c r="N1188" s="827"/>
      <c r="O1188" s="827"/>
      <c r="P1188" s="827"/>
      <c r="Q1188" s="827"/>
      <c r="R1188" s="827"/>
      <c r="S1188" s="827"/>
      <c r="T1188" s="827"/>
      <c r="U1188" s="827"/>
      <c r="V1188" s="827"/>
      <c r="W1188" s="827"/>
      <c r="X1188" s="827"/>
      <c r="Y1188" s="827"/>
      <c r="Z1188" s="827"/>
      <c r="AA1188" s="827"/>
      <c r="AB1188" s="827"/>
      <c r="AC1188" s="827"/>
      <c r="AD1188" s="827"/>
      <c r="AE1188" s="827"/>
      <c r="AF1188" s="827"/>
      <c r="AG1188" s="827"/>
      <c r="AH1188" s="827"/>
      <c r="AI1188" s="827"/>
      <c r="AJ1188" s="827"/>
      <c r="AK1188" s="827"/>
      <c r="AL1188" s="827"/>
      <c r="AM1188" s="827"/>
      <c r="AN1188" s="827"/>
      <c r="AO1188" s="827"/>
      <c r="AP1188" s="827"/>
      <c r="AQ1188" s="827"/>
      <c r="AR1188" s="827"/>
      <c r="AS1188" s="827"/>
      <c r="AT1188" s="827"/>
      <c r="AU1188" s="827"/>
      <c r="AV1188" s="827"/>
      <c r="AW1188" s="827"/>
      <c r="AX1188" s="827"/>
    </row>
    <row r="1189" spans="1:50" s="821" customFormat="1" ht="39" x14ac:dyDescent="0.25">
      <c r="A1189" s="821">
        <v>1307</v>
      </c>
      <c r="B1189" s="837" t="s">
        <v>1500</v>
      </c>
      <c r="C1189" s="822" t="s">
        <v>1843</v>
      </c>
      <c r="D1189" s="829" t="s">
        <v>1501</v>
      </c>
      <c r="E1189" s="823">
        <v>45357</v>
      </c>
      <c r="F1189" s="824" t="s">
        <v>1502</v>
      </c>
      <c r="G1189" s="825">
        <v>198700</v>
      </c>
      <c r="H1189" s="826"/>
      <c r="I1189" s="826">
        <v>198700</v>
      </c>
      <c r="K1189" s="827"/>
      <c r="L1189" s="827"/>
      <c r="M1189" s="827"/>
      <c r="N1189" s="827"/>
      <c r="O1189" s="827"/>
      <c r="P1189" s="827"/>
      <c r="Q1189" s="827"/>
      <c r="R1189" s="827"/>
      <c r="S1189" s="827"/>
      <c r="T1189" s="827"/>
      <c r="U1189" s="827"/>
      <c r="V1189" s="827"/>
      <c r="W1189" s="827"/>
      <c r="X1189" s="827"/>
      <c r="Y1189" s="827"/>
      <c r="Z1189" s="827"/>
      <c r="AA1189" s="827"/>
      <c r="AB1189" s="827"/>
      <c r="AC1189" s="827"/>
      <c r="AD1189" s="827"/>
      <c r="AE1189" s="827"/>
      <c r="AF1189" s="827"/>
      <c r="AG1189" s="827"/>
      <c r="AH1189" s="827"/>
      <c r="AI1189" s="827"/>
      <c r="AJ1189" s="827"/>
      <c r="AK1189" s="827"/>
      <c r="AL1189" s="827"/>
      <c r="AM1189" s="827"/>
      <c r="AN1189" s="827"/>
      <c r="AO1189" s="827"/>
      <c r="AP1189" s="827"/>
      <c r="AQ1189" s="827"/>
      <c r="AR1189" s="827"/>
      <c r="AS1189" s="827"/>
      <c r="AT1189" s="827"/>
      <c r="AU1189" s="827"/>
      <c r="AV1189" s="827"/>
      <c r="AW1189" s="827"/>
      <c r="AX1189" s="827"/>
    </row>
    <row r="1190" spans="1:50" s="821" customFormat="1" ht="26.25" x14ac:dyDescent="0.25">
      <c r="A1190" s="821">
        <v>1308</v>
      </c>
      <c r="B1190" s="837" t="s">
        <v>1438</v>
      </c>
      <c r="C1190" s="829" t="s">
        <v>1842</v>
      </c>
      <c r="D1190" s="829" t="s">
        <v>1503</v>
      </c>
      <c r="E1190" s="823">
        <v>45295</v>
      </c>
      <c r="F1190" s="824" t="s">
        <v>1498</v>
      </c>
      <c r="G1190" s="825">
        <v>801200</v>
      </c>
      <c r="H1190" s="826"/>
      <c r="I1190" s="826">
        <v>801200</v>
      </c>
      <c r="K1190" s="827"/>
      <c r="L1190" s="827"/>
      <c r="M1190" s="827"/>
      <c r="N1190" s="827"/>
      <c r="O1190" s="827"/>
      <c r="P1190" s="827"/>
      <c r="Q1190" s="827"/>
      <c r="R1190" s="827"/>
      <c r="S1190" s="827"/>
      <c r="T1190" s="827"/>
      <c r="U1190" s="827"/>
      <c r="V1190" s="827"/>
      <c r="W1190" s="827"/>
      <c r="X1190" s="827"/>
      <c r="Y1190" s="827"/>
      <c r="Z1190" s="827"/>
      <c r="AA1190" s="827"/>
      <c r="AB1190" s="827"/>
      <c r="AC1190" s="827"/>
      <c r="AD1190" s="827"/>
      <c r="AE1190" s="827"/>
      <c r="AF1190" s="827"/>
      <c r="AG1190" s="827"/>
      <c r="AH1190" s="827"/>
      <c r="AI1190" s="827"/>
      <c r="AJ1190" s="827"/>
      <c r="AK1190" s="827"/>
      <c r="AL1190" s="827"/>
      <c r="AM1190" s="827"/>
      <c r="AN1190" s="827"/>
      <c r="AO1190" s="827"/>
      <c r="AP1190" s="827"/>
      <c r="AQ1190" s="827"/>
      <c r="AR1190" s="827"/>
      <c r="AS1190" s="827"/>
      <c r="AT1190" s="827"/>
      <c r="AU1190" s="827"/>
      <c r="AV1190" s="827"/>
      <c r="AW1190" s="827"/>
      <c r="AX1190" s="827"/>
    </row>
    <row r="1191" spans="1:50" ht="39" x14ac:dyDescent="0.25">
      <c r="A1191" s="259">
        <v>1309</v>
      </c>
      <c r="B1191" s="349" t="s">
        <v>1500</v>
      </c>
      <c r="C1191" s="350" t="s">
        <v>1841</v>
      </c>
      <c r="D1191" s="350" t="s">
        <v>1504</v>
      </c>
      <c r="E1191" s="346">
        <v>45335</v>
      </c>
      <c r="F1191" s="347" t="s">
        <v>1502</v>
      </c>
      <c r="G1191" s="637">
        <v>247800</v>
      </c>
      <c r="H1191" s="348"/>
      <c r="I1191" s="348">
        <v>247800</v>
      </c>
      <c r="K1191"/>
      <c r="L1191"/>
      <c r="M1191"/>
      <c r="N1191"/>
      <c r="O1191"/>
      <c r="P1191"/>
      <c r="Q1191"/>
      <c r="R1191"/>
      <c r="S1191"/>
      <c r="T1191"/>
      <c r="U1191"/>
      <c r="V1191"/>
      <c r="W1191"/>
      <c r="X1191"/>
      <c r="Y1191"/>
      <c r="Z1191"/>
      <c r="AA1191"/>
      <c r="AB1191"/>
      <c r="AC1191"/>
      <c r="AD1191"/>
      <c r="AE1191"/>
      <c r="AF1191"/>
      <c r="AG1191"/>
      <c r="AH1191"/>
      <c r="AI1191"/>
      <c r="AJ1191"/>
      <c r="AK1191"/>
      <c r="AL1191"/>
      <c r="AM1191"/>
      <c r="AN1191"/>
      <c r="AO1191"/>
      <c r="AP1191"/>
      <c r="AQ1191"/>
      <c r="AR1191"/>
      <c r="AS1191"/>
      <c r="AT1191"/>
      <c r="AU1191"/>
      <c r="AV1191"/>
      <c r="AW1191"/>
      <c r="AX1191"/>
    </row>
    <row r="1192" spans="1:50" ht="39" x14ac:dyDescent="0.25">
      <c r="A1192" s="259">
        <v>1310</v>
      </c>
      <c r="B1192" s="349" t="s">
        <v>68</v>
      </c>
      <c r="C1192" s="350" t="s">
        <v>1840</v>
      </c>
      <c r="D1192" s="349">
        <v>63756</v>
      </c>
      <c r="E1192" s="346">
        <v>45330</v>
      </c>
      <c r="F1192" s="347" t="s">
        <v>1505</v>
      </c>
      <c r="G1192" s="636">
        <v>316500</v>
      </c>
      <c r="H1192" s="348"/>
      <c r="I1192" s="351">
        <v>316500</v>
      </c>
      <c r="K1192"/>
      <c r="L1192"/>
      <c r="M1192"/>
      <c r="N1192"/>
      <c r="O1192"/>
      <c r="P1192"/>
      <c r="Q1192"/>
      <c r="R1192"/>
      <c r="S1192"/>
      <c r="T1192"/>
      <c r="U1192"/>
      <c r="V1192"/>
      <c r="W1192"/>
      <c r="X1192"/>
      <c r="Y1192"/>
      <c r="Z1192"/>
      <c r="AA1192"/>
      <c r="AB1192"/>
      <c r="AC1192"/>
      <c r="AD1192"/>
      <c r="AE1192"/>
      <c r="AF1192"/>
      <c r="AG1192"/>
      <c r="AH1192"/>
      <c r="AI1192"/>
      <c r="AJ1192"/>
      <c r="AK1192"/>
      <c r="AL1192"/>
      <c r="AM1192"/>
      <c r="AN1192"/>
      <c r="AO1192"/>
      <c r="AP1192"/>
      <c r="AQ1192"/>
      <c r="AR1192"/>
      <c r="AS1192"/>
      <c r="AT1192"/>
      <c r="AU1192"/>
      <c r="AV1192"/>
      <c r="AW1192"/>
      <c r="AX1192"/>
    </row>
    <row r="1193" spans="1:50" ht="51.75" x14ac:dyDescent="0.25">
      <c r="A1193" s="259">
        <v>1311</v>
      </c>
      <c r="B1193" s="349" t="s">
        <v>1470</v>
      </c>
      <c r="C1193" s="345" t="s">
        <v>1839</v>
      </c>
      <c r="D1193" s="346" t="s">
        <v>1506</v>
      </c>
      <c r="E1193" s="346">
        <v>45238</v>
      </c>
      <c r="F1193" s="347" t="s">
        <v>1507</v>
      </c>
      <c r="G1193" s="636">
        <v>343621</v>
      </c>
      <c r="H1193" s="348"/>
      <c r="I1193" s="351">
        <v>343621</v>
      </c>
      <c r="K1193"/>
      <c r="L1193"/>
      <c r="M1193"/>
      <c r="N1193"/>
      <c r="O1193"/>
      <c r="P1193"/>
      <c r="Q1193"/>
      <c r="R1193"/>
      <c r="S1193"/>
      <c r="T1193"/>
      <c r="U1193"/>
      <c r="V1193"/>
      <c r="W1193"/>
      <c r="X1193"/>
      <c r="Y1193"/>
      <c r="Z1193"/>
      <c r="AA1193"/>
      <c r="AB1193"/>
      <c r="AC1193"/>
      <c r="AD1193"/>
      <c r="AE1193"/>
      <c r="AF1193"/>
      <c r="AG1193"/>
      <c r="AH1193"/>
      <c r="AI1193"/>
      <c r="AJ1193"/>
      <c r="AK1193"/>
      <c r="AL1193"/>
      <c r="AM1193"/>
      <c r="AN1193"/>
      <c r="AO1193"/>
      <c r="AP1193"/>
      <c r="AQ1193"/>
      <c r="AR1193"/>
      <c r="AS1193"/>
      <c r="AT1193"/>
      <c r="AU1193"/>
      <c r="AV1193"/>
      <c r="AW1193"/>
      <c r="AX1193"/>
    </row>
    <row r="1194" spans="1:50" ht="51.75" x14ac:dyDescent="0.25">
      <c r="A1194" s="259">
        <v>1312</v>
      </c>
      <c r="B1194" s="349" t="s">
        <v>1508</v>
      </c>
      <c r="C1194" s="350" t="s">
        <v>1838</v>
      </c>
      <c r="D1194" s="349"/>
      <c r="E1194" s="349" t="s">
        <v>1509</v>
      </c>
      <c r="F1194" s="347" t="s">
        <v>1510</v>
      </c>
      <c r="G1194" s="636">
        <v>28800</v>
      </c>
      <c r="H1194" s="348"/>
      <c r="I1194" s="351">
        <v>28800</v>
      </c>
      <c r="K1194"/>
      <c r="L1194"/>
      <c r="M1194"/>
      <c r="N1194"/>
      <c r="O1194"/>
      <c r="P1194"/>
      <c r="Q1194"/>
      <c r="R1194"/>
      <c r="S1194"/>
      <c r="T1194"/>
      <c r="U1194"/>
      <c r="V1194"/>
      <c r="W1194"/>
      <c r="X1194"/>
      <c r="Y1194"/>
      <c r="Z1194"/>
      <c r="AA1194"/>
      <c r="AB1194"/>
      <c r="AC1194"/>
      <c r="AD1194"/>
      <c r="AE1194"/>
      <c r="AF1194"/>
      <c r="AG1194"/>
      <c r="AH1194"/>
      <c r="AI1194"/>
      <c r="AJ1194"/>
      <c r="AK1194"/>
      <c r="AL1194"/>
      <c r="AM1194"/>
      <c r="AN1194"/>
      <c r="AO1194"/>
      <c r="AP1194"/>
      <c r="AQ1194"/>
      <c r="AR1194"/>
      <c r="AS1194"/>
      <c r="AT1194"/>
      <c r="AU1194"/>
      <c r="AV1194"/>
      <c r="AW1194"/>
      <c r="AX1194"/>
    </row>
    <row r="1195" spans="1:50" ht="51.75" x14ac:dyDescent="0.25">
      <c r="A1195" s="259">
        <v>1313</v>
      </c>
      <c r="B1195" s="349" t="s">
        <v>1508</v>
      </c>
      <c r="C1195" s="345"/>
      <c r="D1195" s="349"/>
      <c r="E1195" s="349" t="s">
        <v>1509</v>
      </c>
      <c r="F1195" s="347" t="s">
        <v>1899</v>
      </c>
      <c r="G1195" s="636">
        <v>28800</v>
      </c>
      <c r="H1195" s="348"/>
      <c r="I1195" s="351">
        <v>28800</v>
      </c>
      <c r="K1195"/>
      <c r="L1195"/>
      <c r="M1195"/>
      <c r="N1195"/>
      <c r="O1195"/>
      <c r="P1195"/>
      <c r="Q1195"/>
      <c r="R1195"/>
      <c r="S1195"/>
      <c r="T1195"/>
      <c r="U1195"/>
      <c r="V1195"/>
      <c r="W1195"/>
      <c r="X1195"/>
      <c r="Y1195"/>
      <c r="Z1195"/>
      <c r="AA1195"/>
      <c r="AB1195"/>
      <c r="AC1195"/>
      <c r="AD1195"/>
      <c r="AE1195"/>
      <c r="AF1195"/>
      <c r="AG1195"/>
      <c r="AH1195"/>
      <c r="AI1195"/>
      <c r="AJ1195"/>
      <c r="AK1195"/>
      <c r="AL1195"/>
      <c r="AM1195"/>
      <c r="AN1195"/>
      <c r="AO1195"/>
      <c r="AP1195"/>
      <c r="AQ1195"/>
      <c r="AR1195"/>
      <c r="AS1195"/>
      <c r="AT1195"/>
      <c r="AU1195"/>
      <c r="AV1195"/>
      <c r="AW1195"/>
      <c r="AX1195"/>
    </row>
    <row r="1196" spans="1:50" ht="64.5" x14ac:dyDescent="0.25">
      <c r="A1196" s="259">
        <v>1314</v>
      </c>
      <c r="B1196" s="349" t="s">
        <v>1470</v>
      </c>
      <c r="C1196" s="345">
        <v>383</v>
      </c>
      <c r="D1196" s="352" t="s">
        <v>1511</v>
      </c>
      <c r="E1196" s="346">
        <v>44902</v>
      </c>
      <c r="F1196" s="347" t="s">
        <v>1512</v>
      </c>
      <c r="G1196" s="636">
        <v>407156</v>
      </c>
      <c r="H1196" s="348"/>
      <c r="I1196" s="351">
        <v>407156</v>
      </c>
      <c r="K1196"/>
      <c r="L1196"/>
      <c r="M1196"/>
      <c r="N1196"/>
      <c r="O1196"/>
      <c r="P1196"/>
      <c r="Q1196"/>
      <c r="R1196"/>
      <c r="S1196"/>
      <c r="T1196"/>
      <c r="U1196"/>
      <c r="V1196"/>
      <c r="W1196"/>
      <c r="X1196"/>
      <c r="Y1196"/>
      <c r="Z1196"/>
      <c r="AA1196"/>
      <c r="AB1196"/>
      <c r="AC1196"/>
      <c r="AD1196"/>
      <c r="AE1196"/>
      <c r="AF1196"/>
      <c r="AG1196"/>
      <c r="AH1196"/>
      <c r="AI1196"/>
      <c r="AJ1196"/>
      <c r="AK1196"/>
      <c r="AL1196"/>
      <c r="AM1196"/>
      <c r="AN1196"/>
      <c r="AO1196"/>
      <c r="AP1196"/>
      <c r="AQ1196"/>
      <c r="AR1196"/>
      <c r="AS1196"/>
      <c r="AT1196"/>
      <c r="AU1196"/>
      <c r="AV1196"/>
      <c r="AW1196"/>
      <c r="AX1196"/>
    </row>
    <row r="1197" spans="1:50" ht="39" x14ac:dyDescent="0.25">
      <c r="A1197" s="259">
        <v>1315</v>
      </c>
      <c r="B1197" s="349" t="s">
        <v>1408</v>
      </c>
      <c r="C1197" s="345"/>
      <c r="D1197" s="349"/>
      <c r="E1197" s="346">
        <v>45144</v>
      </c>
      <c r="F1197" s="347" t="s">
        <v>1513</v>
      </c>
      <c r="G1197" s="636">
        <v>192240</v>
      </c>
      <c r="H1197" s="348"/>
      <c r="I1197" s="351">
        <v>192240</v>
      </c>
      <c r="K1197"/>
      <c r="L1197"/>
      <c r="M1197"/>
      <c r="N1197"/>
      <c r="O1197"/>
      <c r="P1197"/>
      <c r="Q1197"/>
      <c r="R1197"/>
      <c r="S1197"/>
      <c r="T1197"/>
      <c r="U1197"/>
      <c r="V1197"/>
      <c r="W1197"/>
      <c r="X1197"/>
      <c r="Y1197"/>
      <c r="Z1197"/>
      <c r="AA1197"/>
      <c r="AB1197"/>
      <c r="AC1197"/>
      <c r="AD1197"/>
      <c r="AE1197"/>
      <c r="AF1197"/>
      <c r="AG1197"/>
      <c r="AH1197"/>
      <c r="AI1197"/>
      <c r="AJ1197"/>
      <c r="AK1197"/>
      <c r="AL1197"/>
      <c r="AM1197"/>
      <c r="AN1197"/>
      <c r="AO1197"/>
      <c r="AP1197"/>
      <c r="AQ1197"/>
      <c r="AR1197"/>
      <c r="AS1197"/>
      <c r="AT1197"/>
      <c r="AU1197"/>
      <c r="AV1197"/>
      <c r="AW1197"/>
      <c r="AX1197"/>
    </row>
    <row r="1198" spans="1:50" ht="26.25" x14ac:dyDescent="0.25">
      <c r="A1198" s="259">
        <v>1316</v>
      </c>
      <c r="B1198" s="349" t="s">
        <v>1514</v>
      </c>
      <c r="C1198" s="350" t="s">
        <v>1837</v>
      </c>
      <c r="D1198" s="349">
        <v>63807</v>
      </c>
      <c r="E1198" s="346">
        <v>45351</v>
      </c>
      <c r="F1198" s="347" t="s">
        <v>1080</v>
      </c>
      <c r="G1198" s="635">
        <v>77125.75</v>
      </c>
      <c r="H1198" s="348"/>
      <c r="I1198" s="351">
        <v>77125.75</v>
      </c>
      <c r="K1198"/>
      <c r="L1198"/>
      <c r="M1198"/>
      <c r="N1198"/>
      <c r="O1198"/>
      <c r="P1198"/>
      <c r="Q1198"/>
      <c r="R1198"/>
      <c r="S1198"/>
      <c r="T1198"/>
      <c r="U1198"/>
      <c r="V1198"/>
      <c r="W1198"/>
      <c r="X1198"/>
      <c r="Y1198"/>
      <c r="Z1198"/>
      <c r="AA1198"/>
      <c r="AB1198"/>
      <c r="AC1198"/>
      <c r="AD1198"/>
      <c r="AE1198"/>
      <c r="AF1198"/>
      <c r="AG1198"/>
      <c r="AH1198"/>
      <c r="AI1198"/>
      <c r="AJ1198"/>
      <c r="AK1198"/>
      <c r="AL1198"/>
      <c r="AM1198"/>
      <c r="AN1198"/>
      <c r="AO1198"/>
      <c r="AP1198"/>
      <c r="AQ1198"/>
      <c r="AR1198"/>
      <c r="AS1198"/>
      <c r="AT1198"/>
      <c r="AU1198"/>
      <c r="AV1198"/>
      <c r="AW1198"/>
      <c r="AX1198"/>
    </row>
    <row r="1199" spans="1:50" ht="26.25" x14ac:dyDescent="0.25">
      <c r="A1199" s="259">
        <v>1317</v>
      </c>
      <c r="B1199" s="349" t="s">
        <v>1514</v>
      </c>
      <c r="C1199" s="350" t="s">
        <v>1836</v>
      </c>
      <c r="D1199" s="349">
        <v>63803</v>
      </c>
      <c r="E1199" s="346">
        <v>45330</v>
      </c>
      <c r="F1199" s="347" t="s">
        <v>1080</v>
      </c>
      <c r="G1199" s="636">
        <v>78640</v>
      </c>
      <c r="H1199" s="348"/>
      <c r="I1199" s="351">
        <v>78640</v>
      </c>
      <c r="K1199"/>
      <c r="L1199"/>
      <c r="M1199"/>
      <c r="N1199"/>
      <c r="O1199"/>
      <c r="P1199"/>
      <c r="Q1199"/>
      <c r="R1199"/>
      <c r="S1199"/>
      <c r="T1199"/>
      <c r="U1199"/>
      <c r="V1199"/>
      <c r="W1199"/>
      <c r="X1199"/>
      <c r="Y1199"/>
      <c r="Z1199"/>
      <c r="AA1199"/>
      <c r="AB1199"/>
      <c r="AC1199"/>
      <c r="AD1199"/>
      <c r="AE1199"/>
      <c r="AF1199"/>
      <c r="AG1199"/>
      <c r="AH1199"/>
      <c r="AI1199"/>
      <c r="AJ1199"/>
      <c r="AK1199"/>
      <c r="AL1199"/>
      <c r="AM1199"/>
      <c r="AN1199"/>
      <c r="AO1199"/>
      <c r="AP1199"/>
      <c r="AQ1199"/>
      <c r="AR1199"/>
      <c r="AS1199"/>
      <c r="AT1199"/>
      <c r="AU1199"/>
      <c r="AV1199"/>
      <c r="AW1199"/>
      <c r="AX1199"/>
    </row>
    <row r="1200" spans="1:50" ht="26.25" x14ac:dyDescent="0.25">
      <c r="A1200" s="259">
        <v>1318</v>
      </c>
      <c r="B1200" s="349" t="s">
        <v>1515</v>
      </c>
      <c r="C1200" s="345" t="s">
        <v>1835</v>
      </c>
      <c r="D1200" s="349">
        <v>49651</v>
      </c>
      <c r="E1200" s="346">
        <v>45418</v>
      </c>
      <c r="F1200" s="347" t="s">
        <v>1516</v>
      </c>
      <c r="G1200" s="635">
        <v>449999</v>
      </c>
      <c r="H1200" s="348"/>
      <c r="I1200" s="351">
        <v>449999</v>
      </c>
      <c r="K1200"/>
      <c r="L1200"/>
      <c r="M1200"/>
      <c r="N1200"/>
      <c r="O1200"/>
      <c r="P1200"/>
      <c r="Q1200"/>
      <c r="R1200"/>
      <c r="S1200"/>
      <c r="T1200"/>
      <c r="U1200"/>
      <c r="V1200"/>
      <c r="W1200"/>
      <c r="X1200"/>
      <c r="Y1200"/>
      <c r="Z1200"/>
      <c r="AA1200"/>
      <c r="AB1200"/>
      <c r="AC1200"/>
      <c r="AD1200"/>
      <c r="AE1200"/>
      <c r="AF1200"/>
      <c r="AG1200"/>
      <c r="AH1200"/>
      <c r="AI1200"/>
      <c r="AJ1200"/>
      <c r="AK1200"/>
      <c r="AL1200"/>
      <c r="AM1200"/>
      <c r="AN1200"/>
      <c r="AO1200"/>
      <c r="AP1200"/>
      <c r="AQ1200"/>
      <c r="AR1200"/>
      <c r="AS1200"/>
      <c r="AT1200"/>
      <c r="AU1200"/>
      <c r="AV1200"/>
      <c r="AW1200"/>
      <c r="AX1200"/>
    </row>
    <row r="1201" spans="1:50" ht="26.25" x14ac:dyDescent="0.25">
      <c r="A1201" s="259">
        <v>1319</v>
      </c>
      <c r="B1201" s="349" t="s">
        <v>1515</v>
      </c>
      <c r="C1201" s="345" t="s">
        <v>1834</v>
      </c>
      <c r="D1201" s="349">
        <v>49600</v>
      </c>
      <c r="E1201" s="346">
        <v>45428</v>
      </c>
      <c r="F1201" s="347" t="s">
        <v>1516</v>
      </c>
      <c r="G1201" s="635">
        <v>454470</v>
      </c>
      <c r="H1201" s="348"/>
      <c r="I1201" s="351">
        <v>454470</v>
      </c>
      <c r="K1201"/>
      <c r="L1201"/>
      <c r="M1201"/>
      <c r="N1201"/>
      <c r="O1201"/>
      <c r="P1201"/>
      <c r="Q1201"/>
      <c r="R1201"/>
      <c r="S1201"/>
      <c r="T1201"/>
      <c r="U1201"/>
      <c r="V1201"/>
      <c r="W1201"/>
      <c r="X1201"/>
      <c r="Y1201"/>
      <c r="Z1201"/>
      <c r="AA1201"/>
      <c r="AB1201"/>
      <c r="AC1201"/>
      <c r="AD1201"/>
      <c r="AE1201"/>
      <c r="AF1201"/>
      <c r="AG1201"/>
      <c r="AH1201"/>
      <c r="AI1201"/>
      <c r="AJ1201"/>
      <c r="AK1201"/>
      <c r="AL1201"/>
      <c r="AM1201"/>
      <c r="AN1201"/>
      <c r="AO1201"/>
      <c r="AP1201"/>
      <c r="AQ1201"/>
      <c r="AR1201"/>
      <c r="AS1201"/>
      <c r="AT1201"/>
      <c r="AU1201"/>
      <c r="AV1201"/>
      <c r="AW1201"/>
      <c r="AX1201"/>
    </row>
    <row r="1202" spans="1:50" ht="39" x14ac:dyDescent="0.25">
      <c r="A1202" s="259">
        <v>1320</v>
      </c>
      <c r="B1202" s="349" t="s">
        <v>782</v>
      </c>
      <c r="C1202" s="345"/>
      <c r="D1202" s="349"/>
      <c r="E1202" s="349"/>
      <c r="F1202" s="347" t="s">
        <v>1517</v>
      </c>
      <c r="G1202" s="636">
        <v>212850</v>
      </c>
      <c r="H1202" s="348"/>
      <c r="I1202" s="351">
        <v>212850</v>
      </c>
      <c r="K1202"/>
      <c r="L1202"/>
      <c r="M1202"/>
      <c r="N1202"/>
      <c r="O1202"/>
      <c r="P1202"/>
      <c r="Q1202"/>
      <c r="R1202"/>
      <c r="S1202"/>
      <c r="T1202"/>
      <c r="U1202"/>
      <c r="V1202"/>
      <c r="W1202"/>
      <c r="X1202"/>
      <c r="Y1202"/>
      <c r="Z1202"/>
      <c r="AA1202"/>
      <c r="AB1202"/>
      <c r="AC1202"/>
      <c r="AD1202"/>
      <c r="AE1202"/>
      <c r="AF1202"/>
      <c r="AG1202"/>
      <c r="AH1202"/>
      <c r="AI1202"/>
      <c r="AJ1202"/>
      <c r="AK1202"/>
      <c r="AL1202"/>
      <c r="AM1202"/>
      <c r="AN1202"/>
      <c r="AO1202"/>
      <c r="AP1202"/>
      <c r="AQ1202"/>
      <c r="AR1202"/>
      <c r="AS1202"/>
      <c r="AT1202"/>
      <c r="AU1202"/>
      <c r="AV1202"/>
      <c r="AW1202"/>
      <c r="AX1202"/>
    </row>
    <row r="1203" spans="1:50" ht="39" x14ac:dyDescent="0.25">
      <c r="A1203" s="259">
        <v>1321</v>
      </c>
      <c r="B1203" s="349" t="s">
        <v>782</v>
      </c>
      <c r="C1203" s="345"/>
      <c r="D1203" s="349"/>
      <c r="E1203" s="349"/>
      <c r="F1203" s="347" t="s">
        <v>1517</v>
      </c>
      <c r="G1203" s="636">
        <v>105950</v>
      </c>
      <c r="H1203" s="348"/>
      <c r="I1203" s="351">
        <v>105950</v>
      </c>
      <c r="K1203"/>
      <c r="L1203"/>
      <c r="M1203"/>
      <c r="N1203"/>
      <c r="O1203"/>
      <c r="P1203"/>
      <c r="Q1203"/>
      <c r="R1203"/>
      <c r="S1203"/>
      <c r="T1203"/>
      <c r="U1203"/>
      <c r="V1203"/>
      <c r="W1203"/>
      <c r="X1203"/>
      <c r="Y1203"/>
      <c r="Z1203"/>
      <c r="AA1203"/>
      <c r="AB1203"/>
      <c r="AC1203"/>
      <c r="AD1203"/>
      <c r="AE1203"/>
      <c r="AF1203"/>
      <c r="AG1203"/>
      <c r="AH1203"/>
      <c r="AI1203"/>
      <c r="AJ1203"/>
      <c r="AK1203"/>
      <c r="AL1203"/>
      <c r="AM1203"/>
      <c r="AN1203"/>
      <c r="AO1203"/>
      <c r="AP1203"/>
      <c r="AQ1203"/>
      <c r="AR1203"/>
      <c r="AS1203"/>
      <c r="AT1203"/>
      <c r="AU1203"/>
      <c r="AV1203"/>
      <c r="AW1203"/>
      <c r="AX1203"/>
    </row>
    <row r="1204" spans="1:50" ht="39" x14ac:dyDescent="0.25">
      <c r="A1204" s="259">
        <v>1322</v>
      </c>
      <c r="B1204" s="349" t="s">
        <v>1518</v>
      </c>
      <c r="C1204" s="345"/>
      <c r="D1204" s="349"/>
      <c r="E1204" s="346">
        <v>45144</v>
      </c>
      <c r="F1204" s="347" t="s">
        <v>1519</v>
      </c>
      <c r="G1204" s="635">
        <v>102221.9</v>
      </c>
      <c r="H1204" s="348"/>
      <c r="I1204" s="351">
        <v>102221.9</v>
      </c>
      <c r="K1204"/>
      <c r="L1204"/>
      <c r="M1204"/>
      <c r="N1204"/>
      <c r="O1204"/>
      <c r="P1204"/>
      <c r="Q1204"/>
      <c r="R1204"/>
      <c r="S1204"/>
      <c r="T1204"/>
      <c r="U1204"/>
      <c r="V1204"/>
      <c r="W1204"/>
      <c r="X1204"/>
      <c r="Y1204"/>
      <c r="Z1204"/>
      <c r="AA1204"/>
      <c r="AB1204"/>
      <c r="AC1204"/>
      <c r="AD1204"/>
      <c r="AE1204"/>
      <c r="AF1204"/>
      <c r="AG1204"/>
      <c r="AH1204"/>
      <c r="AI1204"/>
      <c r="AJ1204"/>
      <c r="AK1204"/>
      <c r="AL1204"/>
      <c r="AM1204"/>
      <c r="AN1204"/>
      <c r="AO1204"/>
      <c r="AP1204"/>
      <c r="AQ1204"/>
      <c r="AR1204"/>
      <c r="AS1204"/>
      <c r="AT1204"/>
      <c r="AU1204"/>
      <c r="AV1204"/>
      <c r="AW1204"/>
      <c r="AX1204"/>
    </row>
    <row r="1205" spans="1:50" ht="39" x14ac:dyDescent="0.25">
      <c r="A1205" s="259">
        <v>1323</v>
      </c>
      <c r="B1205" s="349" t="s">
        <v>1061</v>
      </c>
      <c r="C1205" s="345"/>
      <c r="D1205" s="349"/>
      <c r="E1205" s="349" t="s">
        <v>321</v>
      </c>
      <c r="F1205" s="347" t="s">
        <v>1520</v>
      </c>
      <c r="G1205" s="635">
        <v>123706.91</v>
      </c>
      <c r="H1205" s="348"/>
      <c r="I1205" s="351">
        <v>123706.91</v>
      </c>
      <c r="K1205"/>
      <c r="L1205"/>
      <c r="M1205"/>
      <c r="N1205"/>
      <c r="O1205"/>
      <c r="P1205"/>
      <c r="Q1205"/>
      <c r="R1205"/>
      <c r="S1205"/>
      <c r="T1205"/>
      <c r="U1205"/>
      <c r="V1205"/>
      <c r="W1205"/>
      <c r="X1205"/>
      <c r="Y1205"/>
      <c r="Z1205"/>
      <c r="AA1205"/>
      <c r="AB1205"/>
      <c r="AC1205"/>
      <c r="AD1205"/>
      <c r="AE1205"/>
      <c r="AF1205"/>
      <c r="AG1205"/>
      <c r="AH1205"/>
      <c r="AI1205"/>
      <c r="AJ1205"/>
      <c r="AK1205"/>
      <c r="AL1205"/>
      <c r="AM1205"/>
      <c r="AN1205"/>
      <c r="AO1205"/>
      <c r="AP1205"/>
      <c r="AQ1205"/>
      <c r="AR1205"/>
      <c r="AS1205"/>
      <c r="AT1205"/>
      <c r="AU1205"/>
      <c r="AV1205"/>
      <c r="AW1205"/>
      <c r="AX1205"/>
    </row>
    <row r="1206" spans="1:50" ht="39" x14ac:dyDescent="0.25">
      <c r="A1206" s="259">
        <v>1324</v>
      </c>
      <c r="B1206" s="349" t="s">
        <v>1408</v>
      </c>
      <c r="C1206" s="345"/>
      <c r="D1206" s="349"/>
      <c r="E1206" s="349" t="s">
        <v>321</v>
      </c>
      <c r="F1206" s="347" t="s">
        <v>1521</v>
      </c>
      <c r="G1206" s="635">
        <v>320558.03999999998</v>
      </c>
      <c r="H1206" s="348"/>
      <c r="I1206" s="351">
        <v>320558.03999999998</v>
      </c>
      <c r="K1206"/>
      <c r="L1206"/>
      <c r="M1206"/>
      <c r="N1206"/>
      <c r="O1206"/>
      <c r="P1206"/>
      <c r="Q1206"/>
      <c r="R1206"/>
      <c r="S1206"/>
      <c r="T1206"/>
      <c r="U1206"/>
      <c r="V1206"/>
      <c r="W1206"/>
      <c r="X1206"/>
      <c r="Y1206"/>
      <c r="Z1206"/>
      <c r="AA1206"/>
      <c r="AB1206"/>
      <c r="AC1206"/>
      <c r="AD1206"/>
      <c r="AE1206"/>
      <c r="AF1206"/>
      <c r="AG1206"/>
      <c r="AH1206"/>
      <c r="AI1206"/>
      <c r="AJ1206"/>
      <c r="AK1206"/>
      <c r="AL1206"/>
      <c r="AM1206"/>
      <c r="AN1206"/>
      <c r="AO1206"/>
      <c r="AP1206"/>
      <c r="AQ1206"/>
      <c r="AR1206"/>
      <c r="AS1206"/>
      <c r="AT1206"/>
      <c r="AU1206"/>
      <c r="AV1206"/>
      <c r="AW1206"/>
      <c r="AX1206"/>
    </row>
    <row r="1207" spans="1:50" ht="39" x14ac:dyDescent="0.25">
      <c r="A1207" s="259">
        <v>1325</v>
      </c>
      <c r="B1207" s="349" t="s">
        <v>1408</v>
      </c>
      <c r="C1207" s="345"/>
      <c r="D1207" s="349"/>
      <c r="E1207" s="349" t="s">
        <v>1522</v>
      </c>
      <c r="F1207" s="347" t="s">
        <v>1523</v>
      </c>
      <c r="G1207" s="635">
        <v>704517.54</v>
      </c>
      <c r="H1207" s="348"/>
      <c r="I1207" s="351">
        <v>704517.54</v>
      </c>
      <c r="K1207"/>
      <c r="L1207"/>
      <c r="M1207"/>
      <c r="N1207"/>
      <c r="O1207"/>
      <c r="P1207"/>
      <c r="Q1207"/>
      <c r="R1207"/>
      <c r="S1207"/>
      <c r="T1207"/>
      <c r="U1207"/>
      <c r="V1207"/>
      <c r="W1207"/>
      <c r="X1207"/>
      <c r="Y1207"/>
      <c r="Z1207"/>
      <c r="AA1207"/>
      <c r="AB1207"/>
      <c r="AC1207"/>
      <c r="AD1207"/>
      <c r="AE1207"/>
      <c r="AF1207"/>
      <c r="AG1207"/>
      <c r="AH1207"/>
      <c r="AI1207"/>
      <c r="AJ1207"/>
      <c r="AK1207"/>
      <c r="AL1207"/>
      <c r="AM1207"/>
      <c r="AN1207"/>
      <c r="AO1207"/>
      <c r="AP1207"/>
      <c r="AQ1207"/>
      <c r="AR1207"/>
      <c r="AS1207"/>
      <c r="AT1207"/>
      <c r="AU1207"/>
      <c r="AV1207"/>
      <c r="AW1207"/>
      <c r="AX1207"/>
    </row>
    <row r="1208" spans="1:50" ht="39" x14ac:dyDescent="0.25">
      <c r="A1208" s="259">
        <v>1326</v>
      </c>
      <c r="B1208" s="349" t="s">
        <v>1408</v>
      </c>
      <c r="C1208" s="345"/>
      <c r="D1208" s="349"/>
      <c r="E1208" s="346">
        <v>45537</v>
      </c>
      <c r="F1208" s="347" t="s">
        <v>1524</v>
      </c>
      <c r="G1208" s="635">
        <v>313448.65000000002</v>
      </c>
      <c r="H1208" s="348"/>
      <c r="I1208" s="351">
        <v>313448.65000000002</v>
      </c>
      <c r="K1208"/>
      <c r="L1208"/>
      <c r="M1208"/>
      <c r="N1208"/>
      <c r="O1208"/>
      <c r="P1208"/>
      <c r="Q1208"/>
      <c r="R1208"/>
      <c r="S1208"/>
      <c r="T1208"/>
      <c r="U1208"/>
      <c r="V1208"/>
      <c r="W1208"/>
      <c r="X1208"/>
      <c r="Y1208"/>
      <c r="Z1208"/>
      <c r="AA1208"/>
      <c r="AB1208"/>
      <c r="AC1208"/>
      <c r="AD1208"/>
      <c r="AE1208"/>
      <c r="AF1208"/>
      <c r="AG1208"/>
      <c r="AH1208"/>
      <c r="AI1208"/>
      <c r="AJ1208"/>
      <c r="AK1208"/>
      <c r="AL1208"/>
      <c r="AM1208"/>
      <c r="AN1208"/>
      <c r="AO1208"/>
      <c r="AP1208"/>
      <c r="AQ1208"/>
      <c r="AR1208"/>
      <c r="AS1208"/>
      <c r="AT1208"/>
      <c r="AU1208"/>
      <c r="AV1208"/>
      <c r="AW1208"/>
      <c r="AX1208"/>
    </row>
    <row r="1209" spans="1:50" ht="51.75" x14ac:dyDescent="0.25">
      <c r="A1209" s="259">
        <v>1327</v>
      </c>
      <c r="B1209" s="349" t="s">
        <v>1525</v>
      </c>
      <c r="C1209" s="345"/>
      <c r="D1209" s="349"/>
      <c r="E1209" s="346">
        <v>45537</v>
      </c>
      <c r="F1209" s="347" t="s">
        <v>1526</v>
      </c>
      <c r="G1209" s="635">
        <v>175027.5</v>
      </c>
      <c r="H1209" s="348"/>
      <c r="I1209" s="351">
        <v>175027.5</v>
      </c>
      <c r="K1209"/>
      <c r="L1209"/>
      <c r="M1209"/>
      <c r="N1209"/>
      <c r="O1209"/>
      <c r="P1209"/>
      <c r="Q1209"/>
      <c r="R1209"/>
      <c r="S1209"/>
      <c r="T1209"/>
      <c r="U1209"/>
      <c r="V1209"/>
      <c r="W1209"/>
      <c r="X1209"/>
      <c r="Y1209"/>
      <c r="Z1209"/>
      <c r="AA1209"/>
      <c r="AB1209"/>
      <c r="AC1209"/>
      <c r="AD1209"/>
      <c r="AE1209"/>
      <c r="AF1209"/>
      <c r="AG1209"/>
      <c r="AH1209"/>
      <c r="AI1209"/>
      <c r="AJ1209"/>
      <c r="AK1209"/>
      <c r="AL1209"/>
      <c r="AM1209"/>
      <c r="AN1209"/>
      <c r="AO1209"/>
      <c r="AP1209"/>
      <c r="AQ1209"/>
      <c r="AR1209"/>
      <c r="AS1209"/>
      <c r="AT1209"/>
      <c r="AU1209"/>
      <c r="AV1209"/>
      <c r="AW1209"/>
      <c r="AX1209"/>
    </row>
    <row r="1210" spans="1:50" ht="38.25" x14ac:dyDescent="0.25">
      <c r="A1210" s="259">
        <v>1328</v>
      </c>
      <c r="B1210" s="857" t="s">
        <v>1527</v>
      </c>
      <c r="C1210" s="632"/>
      <c r="D1210" s="353"/>
      <c r="E1210" s="354">
        <v>45246</v>
      </c>
      <c r="F1210" s="355" t="s">
        <v>1528</v>
      </c>
      <c r="G1210" s="630">
        <v>305000</v>
      </c>
      <c r="H1210" s="356"/>
      <c r="I1210" s="356">
        <v>305000</v>
      </c>
      <c r="K1210"/>
      <c r="L1210"/>
      <c r="M1210"/>
      <c r="N1210"/>
      <c r="O1210"/>
      <c r="P1210"/>
      <c r="Q1210"/>
      <c r="R1210"/>
      <c r="S1210"/>
      <c r="T1210"/>
      <c r="U1210"/>
      <c r="V1210"/>
      <c r="W1210"/>
      <c r="X1210"/>
      <c r="Y1210"/>
      <c r="Z1210"/>
      <c r="AA1210"/>
      <c r="AB1210"/>
      <c r="AC1210"/>
      <c r="AD1210"/>
      <c r="AE1210"/>
      <c r="AF1210"/>
      <c r="AG1210"/>
      <c r="AH1210"/>
      <c r="AI1210"/>
      <c r="AJ1210"/>
      <c r="AK1210"/>
      <c r="AL1210"/>
      <c r="AM1210"/>
      <c r="AN1210"/>
      <c r="AO1210"/>
      <c r="AP1210"/>
      <c r="AQ1210"/>
      <c r="AR1210"/>
      <c r="AS1210"/>
      <c r="AT1210"/>
      <c r="AU1210"/>
      <c r="AV1210"/>
      <c r="AW1210"/>
      <c r="AX1210"/>
    </row>
    <row r="1211" spans="1:50" ht="38.25" x14ac:dyDescent="0.25">
      <c r="A1211" s="259">
        <v>1329</v>
      </c>
      <c r="B1211" s="857" t="s">
        <v>1088</v>
      </c>
      <c r="C1211" s="632"/>
      <c r="D1211" s="353"/>
      <c r="E1211" s="354">
        <v>45357</v>
      </c>
      <c r="F1211" s="355" t="s">
        <v>1529</v>
      </c>
      <c r="G1211" s="630">
        <v>511000</v>
      </c>
      <c r="H1211" s="356"/>
      <c r="I1211" s="356">
        <v>511000</v>
      </c>
      <c r="K1211"/>
      <c r="L1211"/>
      <c r="M1211"/>
      <c r="N1211"/>
      <c r="O1211"/>
      <c r="P1211"/>
      <c r="Q1211"/>
      <c r="R1211"/>
      <c r="S1211"/>
      <c r="T1211"/>
      <c r="U1211"/>
      <c r="V1211"/>
      <c r="W1211"/>
      <c r="X1211"/>
      <c r="Y1211"/>
      <c r="Z1211"/>
      <c r="AA1211"/>
      <c r="AB1211"/>
      <c r="AC1211"/>
      <c r="AD1211"/>
      <c r="AE1211"/>
      <c r="AF1211"/>
      <c r="AG1211"/>
      <c r="AH1211"/>
      <c r="AI1211"/>
      <c r="AJ1211"/>
      <c r="AK1211"/>
      <c r="AL1211"/>
      <c r="AM1211"/>
      <c r="AN1211"/>
      <c r="AO1211"/>
      <c r="AP1211"/>
      <c r="AQ1211"/>
      <c r="AR1211"/>
      <c r="AS1211"/>
      <c r="AT1211"/>
      <c r="AU1211"/>
      <c r="AV1211"/>
      <c r="AW1211"/>
      <c r="AX1211"/>
    </row>
    <row r="1212" spans="1:50" ht="25.5" x14ac:dyDescent="0.25">
      <c r="A1212" s="259">
        <v>1330</v>
      </c>
      <c r="B1212" s="857" t="s">
        <v>1530</v>
      </c>
      <c r="C1212" s="632"/>
      <c r="D1212" s="353"/>
      <c r="E1212" s="354">
        <v>45201</v>
      </c>
      <c r="F1212" s="355" t="s">
        <v>1531</v>
      </c>
      <c r="G1212" s="630">
        <v>180000</v>
      </c>
      <c r="H1212" s="356"/>
      <c r="I1212" s="356">
        <v>180000</v>
      </c>
      <c r="K1212"/>
      <c r="L1212"/>
      <c r="M1212"/>
      <c r="N1212"/>
      <c r="O1212"/>
      <c r="P1212"/>
      <c r="Q1212"/>
      <c r="R1212"/>
      <c r="S1212"/>
      <c r="T1212"/>
      <c r="U1212"/>
      <c r="V1212"/>
      <c r="W1212"/>
      <c r="X1212"/>
      <c r="Y1212"/>
      <c r="Z1212"/>
      <c r="AA1212"/>
      <c r="AB1212"/>
      <c r="AC1212"/>
      <c r="AD1212"/>
      <c r="AE1212"/>
      <c r="AF1212"/>
      <c r="AG1212"/>
      <c r="AH1212"/>
      <c r="AI1212"/>
      <c r="AJ1212"/>
      <c r="AK1212"/>
      <c r="AL1212"/>
      <c r="AM1212"/>
      <c r="AN1212"/>
      <c r="AO1212"/>
      <c r="AP1212"/>
      <c r="AQ1212"/>
      <c r="AR1212"/>
      <c r="AS1212"/>
      <c r="AT1212"/>
      <c r="AU1212"/>
      <c r="AV1212"/>
      <c r="AW1212"/>
      <c r="AX1212"/>
    </row>
    <row r="1213" spans="1:50" s="821" customFormat="1" ht="25.5" x14ac:dyDescent="0.25">
      <c r="A1213" s="821">
        <v>1331</v>
      </c>
      <c r="B1213" s="858" t="s">
        <v>1455</v>
      </c>
      <c r="C1213" s="831"/>
      <c r="D1213" s="832"/>
      <c r="E1213" s="833">
        <v>45401</v>
      </c>
      <c r="F1213" s="834" t="s">
        <v>1531</v>
      </c>
      <c r="G1213" s="835">
        <v>1778500</v>
      </c>
      <c r="H1213" s="836"/>
      <c r="I1213" s="836">
        <v>1778500</v>
      </c>
      <c r="K1213" s="827"/>
      <c r="L1213" s="827"/>
      <c r="M1213" s="827"/>
      <c r="N1213" s="827"/>
      <c r="O1213" s="827"/>
      <c r="P1213" s="827"/>
      <c r="Q1213" s="827"/>
      <c r="R1213" s="827"/>
      <c r="S1213" s="827"/>
      <c r="T1213" s="827"/>
      <c r="U1213" s="827"/>
      <c r="V1213" s="827"/>
      <c r="W1213" s="827"/>
      <c r="X1213" s="827"/>
      <c r="Y1213" s="827"/>
      <c r="Z1213" s="827"/>
      <c r="AA1213" s="827"/>
      <c r="AB1213" s="827"/>
      <c r="AC1213" s="827"/>
      <c r="AD1213" s="827"/>
      <c r="AE1213" s="827"/>
      <c r="AF1213" s="827"/>
      <c r="AG1213" s="827"/>
      <c r="AH1213" s="827"/>
      <c r="AI1213" s="827"/>
      <c r="AJ1213" s="827"/>
      <c r="AK1213" s="827"/>
      <c r="AL1213" s="827"/>
      <c r="AM1213" s="827"/>
      <c r="AN1213" s="827"/>
      <c r="AO1213" s="827"/>
      <c r="AP1213" s="827"/>
      <c r="AQ1213" s="827"/>
      <c r="AR1213" s="827"/>
      <c r="AS1213" s="827"/>
      <c r="AT1213" s="827"/>
      <c r="AU1213" s="827"/>
      <c r="AV1213" s="827"/>
      <c r="AW1213" s="827"/>
      <c r="AX1213" s="827"/>
    </row>
    <row r="1214" spans="1:50" ht="25.5" x14ac:dyDescent="0.25">
      <c r="A1214" s="259">
        <v>1332</v>
      </c>
      <c r="B1214" s="857" t="s">
        <v>1532</v>
      </c>
      <c r="C1214" s="632"/>
      <c r="D1214" s="353"/>
      <c r="E1214" s="354">
        <v>45299</v>
      </c>
      <c r="F1214" s="355" t="s">
        <v>1531</v>
      </c>
      <c r="G1214" s="630">
        <v>680500</v>
      </c>
      <c r="H1214" s="356"/>
      <c r="I1214" s="356">
        <v>680500</v>
      </c>
      <c r="K1214"/>
      <c r="L1214"/>
      <c r="M1214"/>
      <c r="N1214"/>
      <c r="O1214"/>
      <c r="P1214"/>
      <c r="Q1214"/>
      <c r="R1214"/>
      <c r="S1214"/>
      <c r="T1214"/>
      <c r="U1214"/>
      <c r="V1214"/>
      <c r="W1214"/>
      <c r="X1214"/>
      <c r="Y1214"/>
      <c r="Z1214"/>
      <c r="AA1214"/>
      <c r="AB1214"/>
      <c r="AC1214"/>
      <c r="AD1214"/>
      <c r="AE1214"/>
      <c r="AF1214"/>
      <c r="AG1214"/>
      <c r="AH1214"/>
      <c r="AI1214"/>
      <c r="AJ1214"/>
      <c r="AK1214"/>
      <c r="AL1214"/>
      <c r="AM1214"/>
      <c r="AN1214"/>
      <c r="AO1214"/>
      <c r="AP1214"/>
      <c r="AQ1214"/>
      <c r="AR1214"/>
      <c r="AS1214"/>
      <c r="AT1214"/>
      <c r="AU1214"/>
      <c r="AV1214"/>
      <c r="AW1214"/>
      <c r="AX1214"/>
    </row>
    <row r="1215" spans="1:50" ht="25.5" x14ac:dyDescent="0.25">
      <c r="A1215" s="259">
        <v>1333</v>
      </c>
      <c r="B1215" s="857" t="s">
        <v>1045</v>
      </c>
      <c r="C1215" s="632"/>
      <c r="D1215" s="353"/>
      <c r="E1215" s="353" t="s">
        <v>1533</v>
      </c>
      <c r="F1215" s="355" t="s">
        <v>1531</v>
      </c>
      <c r="G1215" s="630">
        <v>1143850</v>
      </c>
      <c r="H1215" s="356"/>
      <c r="I1215" s="356">
        <v>1143850</v>
      </c>
      <c r="K1215"/>
      <c r="L1215"/>
      <c r="M1215"/>
      <c r="N1215"/>
      <c r="O1215"/>
      <c r="P1215"/>
      <c r="Q1215"/>
      <c r="R1215"/>
      <c r="S1215"/>
      <c r="T1215"/>
      <c r="U1215"/>
      <c r="V1215"/>
      <c r="W1215"/>
      <c r="X1215"/>
      <c r="Y1215"/>
      <c r="Z1215"/>
      <c r="AA1215"/>
      <c r="AB1215"/>
      <c r="AC1215"/>
      <c r="AD1215"/>
      <c r="AE1215"/>
      <c r="AF1215"/>
      <c r="AG1215"/>
      <c r="AH1215"/>
      <c r="AI1215"/>
      <c r="AJ1215"/>
      <c r="AK1215"/>
      <c r="AL1215"/>
      <c r="AM1215"/>
      <c r="AN1215"/>
      <c r="AO1215"/>
      <c r="AP1215"/>
      <c r="AQ1215"/>
      <c r="AR1215"/>
      <c r="AS1215"/>
      <c r="AT1215"/>
      <c r="AU1215"/>
      <c r="AV1215"/>
      <c r="AW1215"/>
      <c r="AX1215"/>
    </row>
    <row r="1216" spans="1:50" ht="25.5" x14ac:dyDescent="0.25">
      <c r="A1216" s="259">
        <v>1334</v>
      </c>
      <c r="B1216" s="857" t="s">
        <v>1534</v>
      </c>
      <c r="C1216" s="632"/>
      <c r="D1216" s="353"/>
      <c r="E1216" s="354">
        <v>45259</v>
      </c>
      <c r="F1216" s="355" t="s">
        <v>1531</v>
      </c>
      <c r="G1216" s="630">
        <v>1170000</v>
      </c>
      <c r="H1216" s="356"/>
      <c r="I1216" s="356">
        <v>1170000</v>
      </c>
      <c r="K1216"/>
      <c r="L1216"/>
      <c r="M1216"/>
      <c r="N1216"/>
      <c r="O1216"/>
      <c r="P1216"/>
      <c r="Q1216"/>
      <c r="R1216"/>
      <c r="S1216"/>
      <c r="T1216"/>
      <c r="U1216"/>
      <c r="V1216"/>
      <c r="W1216"/>
      <c r="X1216"/>
      <c r="Y1216"/>
      <c r="Z1216"/>
      <c r="AA1216"/>
      <c r="AB1216"/>
      <c r="AC1216"/>
      <c r="AD1216"/>
      <c r="AE1216"/>
      <c r="AF1216"/>
      <c r="AG1216"/>
      <c r="AH1216"/>
      <c r="AI1216"/>
      <c r="AJ1216"/>
      <c r="AK1216"/>
      <c r="AL1216"/>
      <c r="AM1216"/>
      <c r="AN1216"/>
      <c r="AO1216"/>
      <c r="AP1216"/>
      <c r="AQ1216"/>
      <c r="AR1216"/>
      <c r="AS1216"/>
      <c r="AT1216"/>
      <c r="AU1216"/>
      <c r="AV1216"/>
      <c r="AW1216"/>
      <c r="AX1216"/>
    </row>
    <row r="1217" spans="1:50" ht="25.5" x14ac:dyDescent="0.25">
      <c r="A1217" s="259">
        <v>1335</v>
      </c>
      <c r="B1217" s="857" t="s">
        <v>1535</v>
      </c>
      <c r="C1217" s="632"/>
      <c r="D1217" s="353"/>
      <c r="E1217" s="354">
        <v>45321</v>
      </c>
      <c r="F1217" s="355" t="s">
        <v>1536</v>
      </c>
      <c r="G1217" s="630">
        <v>250000</v>
      </c>
      <c r="H1217" s="356"/>
      <c r="I1217" s="356">
        <v>250000</v>
      </c>
      <c r="K1217"/>
      <c r="L1217"/>
      <c r="M1217"/>
      <c r="N1217"/>
      <c r="O1217"/>
      <c r="P1217"/>
      <c r="Q1217"/>
      <c r="R1217"/>
      <c r="S1217"/>
      <c r="T1217"/>
      <c r="U1217"/>
      <c r="V1217"/>
      <c r="W1217"/>
      <c r="X1217"/>
      <c r="Y1217"/>
      <c r="Z1217"/>
      <c r="AA1217"/>
      <c r="AB1217"/>
      <c r="AC1217"/>
      <c r="AD1217"/>
      <c r="AE1217"/>
      <c r="AF1217"/>
      <c r="AG1217"/>
      <c r="AH1217"/>
      <c r="AI1217"/>
      <c r="AJ1217"/>
      <c r="AK1217"/>
      <c r="AL1217"/>
      <c r="AM1217"/>
      <c r="AN1217"/>
      <c r="AO1217"/>
      <c r="AP1217"/>
      <c r="AQ1217"/>
      <c r="AR1217"/>
      <c r="AS1217"/>
      <c r="AT1217"/>
      <c r="AU1217"/>
      <c r="AV1217"/>
      <c r="AW1217"/>
      <c r="AX1217"/>
    </row>
    <row r="1218" spans="1:50" ht="38.25" x14ac:dyDescent="0.25">
      <c r="A1218" s="259">
        <v>1336</v>
      </c>
      <c r="B1218" s="857" t="s">
        <v>1408</v>
      </c>
      <c r="C1218" s="632"/>
      <c r="D1218" s="353"/>
      <c r="E1218" s="349">
        <v>2023.24</v>
      </c>
      <c r="F1218" s="355" t="s">
        <v>1537</v>
      </c>
      <c r="G1218" s="630">
        <v>201600</v>
      </c>
      <c r="H1218" s="356"/>
      <c r="I1218" s="356">
        <v>201600</v>
      </c>
      <c r="K1218"/>
      <c r="L1218"/>
      <c r="M1218"/>
      <c r="N1218"/>
      <c r="O1218"/>
      <c r="P1218"/>
      <c r="Q1218"/>
      <c r="R1218"/>
      <c r="S1218"/>
      <c r="T1218"/>
      <c r="U1218"/>
      <c r="V1218"/>
      <c r="W1218"/>
      <c r="X1218"/>
      <c r="Y1218"/>
      <c r="Z1218"/>
      <c r="AA1218"/>
      <c r="AB1218"/>
      <c r="AC1218"/>
      <c r="AD1218"/>
      <c r="AE1218"/>
      <c r="AF1218"/>
      <c r="AG1218"/>
      <c r="AH1218"/>
      <c r="AI1218"/>
      <c r="AJ1218"/>
      <c r="AK1218"/>
      <c r="AL1218"/>
      <c r="AM1218"/>
      <c r="AN1218"/>
      <c r="AO1218"/>
      <c r="AP1218"/>
      <c r="AQ1218"/>
      <c r="AR1218"/>
      <c r="AS1218"/>
      <c r="AT1218"/>
      <c r="AU1218"/>
      <c r="AV1218"/>
      <c r="AW1218"/>
      <c r="AX1218"/>
    </row>
    <row r="1219" spans="1:50" ht="38.25" x14ac:dyDescent="0.25">
      <c r="A1219" s="259">
        <v>1337</v>
      </c>
      <c r="B1219" s="857" t="s">
        <v>1061</v>
      </c>
      <c r="C1219" s="632"/>
      <c r="D1219" s="353"/>
      <c r="E1219" s="349">
        <v>2023.24</v>
      </c>
      <c r="F1219" s="355" t="s">
        <v>1538</v>
      </c>
      <c r="G1219" s="630">
        <v>98283.75</v>
      </c>
      <c r="H1219" s="356"/>
      <c r="I1219" s="356">
        <v>98283.75</v>
      </c>
      <c r="K1219"/>
      <c r="L1219"/>
      <c r="M1219"/>
      <c r="N1219"/>
      <c r="O1219"/>
      <c r="P1219"/>
      <c r="Q1219"/>
      <c r="R1219"/>
      <c r="S1219"/>
      <c r="T1219"/>
      <c r="U1219"/>
      <c r="V1219"/>
      <c r="W1219"/>
      <c r="X1219"/>
      <c r="Y1219"/>
      <c r="Z1219"/>
      <c r="AA1219"/>
      <c r="AB1219"/>
      <c r="AC1219"/>
      <c r="AD1219"/>
      <c r="AE1219"/>
      <c r="AF1219"/>
      <c r="AG1219"/>
      <c r="AH1219"/>
      <c r="AI1219"/>
      <c r="AJ1219"/>
      <c r="AK1219"/>
      <c r="AL1219"/>
      <c r="AM1219"/>
      <c r="AN1219"/>
      <c r="AO1219"/>
      <c r="AP1219"/>
      <c r="AQ1219"/>
      <c r="AR1219"/>
      <c r="AS1219"/>
      <c r="AT1219"/>
      <c r="AU1219"/>
      <c r="AV1219"/>
      <c r="AW1219"/>
      <c r="AX1219"/>
    </row>
    <row r="1220" spans="1:50" ht="38.25" x14ac:dyDescent="0.25">
      <c r="A1220" s="259">
        <v>1338</v>
      </c>
      <c r="B1220" s="857" t="s">
        <v>1539</v>
      </c>
      <c r="C1220" s="632"/>
      <c r="D1220" s="353"/>
      <c r="E1220" s="349">
        <v>2023.24</v>
      </c>
      <c r="F1220" s="355" t="s">
        <v>1540</v>
      </c>
      <c r="G1220" s="630">
        <v>94028.9</v>
      </c>
      <c r="H1220" s="356"/>
      <c r="I1220" s="356">
        <v>94028.9</v>
      </c>
      <c r="K1220"/>
      <c r="L1220"/>
      <c r="M1220"/>
      <c r="N1220"/>
      <c r="O1220"/>
      <c r="P1220"/>
      <c r="Q1220"/>
      <c r="R1220"/>
      <c r="S1220"/>
      <c r="T1220"/>
      <c r="U1220"/>
      <c r="V1220"/>
      <c r="W1220"/>
      <c r="X1220"/>
      <c r="Y1220"/>
      <c r="Z1220"/>
      <c r="AA1220"/>
      <c r="AB1220"/>
      <c r="AC1220"/>
      <c r="AD1220"/>
      <c r="AE1220"/>
      <c r="AF1220"/>
      <c r="AG1220"/>
      <c r="AH1220"/>
      <c r="AI1220"/>
      <c r="AJ1220"/>
      <c r="AK1220"/>
      <c r="AL1220"/>
      <c r="AM1220"/>
      <c r="AN1220"/>
      <c r="AO1220"/>
      <c r="AP1220"/>
      <c r="AQ1220"/>
      <c r="AR1220"/>
      <c r="AS1220"/>
      <c r="AT1220"/>
      <c r="AU1220"/>
      <c r="AV1220"/>
      <c r="AW1220"/>
      <c r="AX1220"/>
    </row>
    <row r="1221" spans="1:50" ht="38.25" x14ac:dyDescent="0.25">
      <c r="A1221" s="259">
        <v>1339</v>
      </c>
      <c r="B1221" s="857" t="s">
        <v>782</v>
      </c>
      <c r="C1221" s="632"/>
      <c r="D1221" s="353"/>
      <c r="E1221" s="349">
        <v>2023.24</v>
      </c>
      <c r="F1221" s="355" t="s">
        <v>1541</v>
      </c>
      <c r="G1221" s="630">
        <v>202500</v>
      </c>
      <c r="H1221" s="356"/>
      <c r="I1221" s="356">
        <v>202500</v>
      </c>
      <c r="K1221"/>
      <c r="L1221"/>
      <c r="M1221"/>
      <c r="N1221"/>
      <c r="O1221"/>
      <c r="P1221"/>
      <c r="Q1221"/>
      <c r="R1221"/>
      <c r="S1221"/>
      <c r="T1221"/>
      <c r="U1221"/>
      <c r="V1221"/>
      <c r="W1221"/>
      <c r="X1221"/>
      <c r="Y1221"/>
      <c r="Z1221"/>
      <c r="AA1221"/>
      <c r="AB1221"/>
      <c r="AC1221"/>
      <c r="AD1221"/>
      <c r="AE1221"/>
      <c r="AF1221"/>
      <c r="AG1221"/>
      <c r="AH1221"/>
      <c r="AI1221"/>
      <c r="AJ1221"/>
      <c r="AK1221"/>
      <c r="AL1221"/>
      <c r="AM1221"/>
      <c r="AN1221"/>
      <c r="AO1221"/>
      <c r="AP1221"/>
      <c r="AQ1221"/>
      <c r="AR1221"/>
      <c r="AS1221"/>
      <c r="AT1221"/>
      <c r="AU1221"/>
      <c r="AV1221"/>
      <c r="AW1221"/>
      <c r="AX1221"/>
    </row>
    <row r="1222" spans="1:50" ht="38.25" x14ac:dyDescent="0.25">
      <c r="A1222" s="259">
        <v>1340</v>
      </c>
      <c r="B1222" s="857" t="s">
        <v>1408</v>
      </c>
      <c r="C1222" s="632"/>
      <c r="D1222" s="353"/>
      <c r="E1222" s="349">
        <v>2023.24</v>
      </c>
      <c r="F1222" s="355" t="s">
        <v>1537</v>
      </c>
      <c r="G1222" s="630">
        <v>645086</v>
      </c>
      <c r="H1222" s="356"/>
      <c r="I1222" s="356">
        <v>645086</v>
      </c>
      <c r="K1222"/>
      <c r="L1222"/>
      <c r="M1222"/>
      <c r="N1222"/>
      <c r="O1222"/>
      <c r="P1222"/>
      <c r="Q1222"/>
      <c r="R1222"/>
      <c r="S1222"/>
      <c r="T1222"/>
      <c r="U1222"/>
      <c r="V1222"/>
      <c r="W1222"/>
      <c r="X1222"/>
      <c r="Y1222"/>
      <c r="Z1222"/>
      <c r="AA1222"/>
      <c r="AB1222"/>
      <c r="AC1222"/>
      <c r="AD1222"/>
      <c r="AE1222"/>
      <c r="AF1222"/>
      <c r="AG1222"/>
      <c r="AH1222"/>
      <c r="AI1222"/>
      <c r="AJ1222"/>
      <c r="AK1222"/>
      <c r="AL1222"/>
      <c r="AM1222"/>
      <c r="AN1222"/>
      <c r="AO1222"/>
      <c r="AP1222"/>
      <c r="AQ1222"/>
      <c r="AR1222"/>
      <c r="AS1222"/>
      <c r="AT1222"/>
      <c r="AU1222"/>
      <c r="AV1222"/>
      <c r="AW1222"/>
      <c r="AX1222"/>
    </row>
    <row r="1223" spans="1:50" ht="38.25" x14ac:dyDescent="0.25">
      <c r="A1223" s="259">
        <v>1341</v>
      </c>
      <c r="B1223" s="857" t="s">
        <v>1061</v>
      </c>
      <c r="C1223" s="632"/>
      <c r="D1223" s="353"/>
      <c r="E1223" s="349">
        <v>2023.24</v>
      </c>
      <c r="F1223" s="355" t="s">
        <v>1538</v>
      </c>
      <c r="G1223" s="630">
        <v>25047.55</v>
      </c>
      <c r="H1223" s="356"/>
      <c r="I1223" s="356">
        <v>25047.55</v>
      </c>
      <c r="K1223"/>
      <c r="L1223"/>
      <c r="M1223"/>
      <c r="N1223"/>
      <c r="O1223"/>
      <c r="P1223"/>
      <c r="Q1223"/>
      <c r="R1223"/>
      <c r="S1223"/>
      <c r="T1223"/>
      <c r="U1223"/>
      <c r="V1223"/>
      <c r="W1223"/>
      <c r="X1223"/>
      <c r="Y1223"/>
      <c r="Z1223"/>
      <c r="AA1223"/>
      <c r="AB1223"/>
      <c r="AC1223"/>
      <c r="AD1223"/>
      <c r="AE1223"/>
      <c r="AF1223"/>
      <c r="AG1223"/>
      <c r="AH1223"/>
      <c r="AI1223"/>
      <c r="AJ1223"/>
      <c r="AK1223"/>
      <c r="AL1223"/>
      <c r="AM1223"/>
      <c r="AN1223"/>
      <c r="AO1223"/>
      <c r="AP1223"/>
      <c r="AQ1223"/>
      <c r="AR1223"/>
      <c r="AS1223"/>
      <c r="AT1223"/>
      <c r="AU1223"/>
      <c r="AV1223"/>
      <c r="AW1223"/>
      <c r="AX1223"/>
    </row>
    <row r="1224" spans="1:50" ht="38.25" x14ac:dyDescent="0.25">
      <c r="A1224" s="259">
        <v>1342</v>
      </c>
      <c r="B1224" s="857" t="s">
        <v>1539</v>
      </c>
      <c r="C1224" s="632"/>
      <c r="D1224" s="353"/>
      <c r="E1224" s="349">
        <v>2023.24</v>
      </c>
      <c r="F1224" s="355" t="s">
        <v>1540</v>
      </c>
      <c r="G1224" s="630">
        <v>169392</v>
      </c>
      <c r="H1224" s="356"/>
      <c r="I1224" s="356">
        <v>169392</v>
      </c>
      <c r="K1224"/>
      <c r="L1224"/>
      <c r="M1224"/>
      <c r="N1224"/>
      <c r="O1224"/>
      <c r="P1224"/>
      <c r="Q1224"/>
      <c r="R1224"/>
      <c r="S1224"/>
      <c r="T1224"/>
      <c r="U1224"/>
      <c r="V1224"/>
      <c r="W1224"/>
      <c r="X1224"/>
      <c r="Y1224"/>
      <c r="Z1224"/>
      <c r="AA1224"/>
      <c r="AB1224"/>
      <c r="AC1224"/>
      <c r="AD1224"/>
      <c r="AE1224"/>
      <c r="AF1224"/>
      <c r="AG1224"/>
      <c r="AH1224"/>
      <c r="AI1224"/>
      <c r="AJ1224"/>
      <c r="AK1224"/>
      <c r="AL1224"/>
      <c r="AM1224"/>
      <c r="AN1224"/>
      <c r="AO1224"/>
      <c r="AP1224"/>
      <c r="AQ1224"/>
      <c r="AR1224"/>
      <c r="AS1224"/>
      <c r="AT1224"/>
      <c r="AU1224"/>
      <c r="AV1224"/>
      <c r="AW1224"/>
      <c r="AX1224"/>
    </row>
    <row r="1225" spans="1:50" ht="38.25" x14ac:dyDescent="0.25">
      <c r="A1225" s="259">
        <v>1343</v>
      </c>
      <c r="B1225" s="857" t="s">
        <v>782</v>
      </c>
      <c r="C1225" s="632"/>
      <c r="D1225" s="353"/>
      <c r="E1225" s="349">
        <v>2023.24</v>
      </c>
      <c r="F1225" s="355" t="s">
        <v>1541</v>
      </c>
      <c r="G1225" s="630">
        <v>99350</v>
      </c>
      <c r="H1225" s="356"/>
      <c r="I1225" s="356">
        <v>99350</v>
      </c>
      <c r="K1225"/>
      <c r="L1225"/>
      <c r="M1225"/>
      <c r="N1225"/>
      <c r="O1225"/>
      <c r="P1225"/>
      <c r="Q1225"/>
      <c r="R1225"/>
      <c r="S1225"/>
      <c r="T1225"/>
      <c r="U1225"/>
      <c r="V1225"/>
      <c r="W1225"/>
      <c r="X1225"/>
      <c r="Y1225"/>
      <c r="Z1225"/>
      <c r="AA1225"/>
      <c r="AB1225"/>
      <c r="AC1225"/>
      <c r="AD1225"/>
      <c r="AE1225"/>
      <c r="AF1225"/>
      <c r="AG1225"/>
      <c r="AH1225"/>
      <c r="AI1225"/>
      <c r="AJ1225"/>
      <c r="AK1225"/>
      <c r="AL1225"/>
      <c r="AM1225"/>
      <c r="AN1225"/>
      <c r="AO1225"/>
      <c r="AP1225"/>
      <c r="AQ1225"/>
      <c r="AR1225"/>
      <c r="AS1225"/>
      <c r="AT1225"/>
      <c r="AU1225"/>
      <c r="AV1225"/>
      <c r="AW1225"/>
      <c r="AX1225"/>
    </row>
    <row r="1226" spans="1:50" ht="25.5" x14ac:dyDescent="0.25">
      <c r="A1226" s="259">
        <v>1344</v>
      </c>
      <c r="B1226" s="857" t="s">
        <v>479</v>
      </c>
      <c r="C1226" s="632"/>
      <c r="D1226" s="353"/>
      <c r="E1226" s="354">
        <v>45242</v>
      </c>
      <c r="F1226" s="355" t="s">
        <v>1542</v>
      </c>
      <c r="G1226" s="630">
        <v>117931</v>
      </c>
      <c r="H1226" s="356"/>
      <c r="I1226" s="356">
        <v>117931</v>
      </c>
      <c r="K1226"/>
      <c r="L1226"/>
      <c r="M1226"/>
      <c r="N1226"/>
      <c r="O1226"/>
      <c r="P1226"/>
      <c r="Q1226"/>
      <c r="R1226"/>
      <c r="S1226"/>
      <c r="T1226"/>
      <c r="U1226"/>
      <c r="V1226"/>
      <c r="W1226"/>
      <c r="X1226"/>
      <c r="Y1226"/>
      <c r="Z1226"/>
      <c r="AA1226"/>
      <c r="AB1226"/>
      <c r="AC1226"/>
      <c r="AD1226"/>
      <c r="AE1226"/>
      <c r="AF1226"/>
      <c r="AG1226"/>
      <c r="AH1226"/>
      <c r="AI1226"/>
      <c r="AJ1226"/>
      <c r="AK1226"/>
      <c r="AL1226"/>
      <c r="AM1226"/>
      <c r="AN1226"/>
      <c r="AO1226"/>
      <c r="AP1226"/>
      <c r="AQ1226"/>
      <c r="AR1226"/>
      <c r="AS1226"/>
      <c r="AT1226"/>
      <c r="AU1226"/>
      <c r="AV1226"/>
      <c r="AW1226"/>
      <c r="AX1226"/>
    </row>
    <row r="1227" spans="1:50" ht="25.5" x14ac:dyDescent="0.25">
      <c r="A1227" s="259">
        <v>1345</v>
      </c>
      <c r="B1227" s="857" t="s">
        <v>1543</v>
      </c>
      <c r="C1227" s="632"/>
      <c r="D1227" s="353"/>
      <c r="E1227" s="354">
        <v>45327</v>
      </c>
      <c r="F1227" s="355" t="s">
        <v>1087</v>
      </c>
      <c r="G1227" s="630">
        <v>548950</v>
      </c>
      <c r="H1227" s="356"/>
      <c r="I1227" s="356">
        <v>548950</v>
      </c>
      <c r="K1227"/>
      <c r="L1227"/>
      <c r="M1227"/>
      <c r="N1227"/>
      <c r="O1227"/>
      <c r="P1227"/>
      <c r="Q1227"/>
      <c r="R1227"/>
      <c r="S1227"/>
      <c r="T1227"/>
      <c r="U1227"/>
      <c r="V1227"/>
      <c r="W1227"/>
      <c r="X1227"/>
      <c r="Y1227"/>
      <c r="Z1227"/>
      <c r="AA1227"/>
      <c r="AB1227"/>
      <c r="AC1227"/>
      <c r="AD1227"/>
      <c r="AE1227"/>
      <c r="AF1227"/>
      <c r="AG1227"/>
      <c r="AH1227"/>
      <c r="AI1227"/>
      <c r="AJ1227"/>
      <c r="AK1227"/>
      <c r="AL1227"/>
      <c r="AM1227"/>
      <c r="AN1227"/>
      <c r="AO1227"/>
      <c r="AP1227"/>
      <c r="AQ1227"/>
      <c r="AR1227"/>
      <c r="AS1227"/>
      <c r="AT1227"/>
      <c r="AU1227"/>
      <c r="AV1227"/>
      <c r="AW1227"/>
      <c r="AX1227"/>
    </row>
    <row r="1228" spans="1:50" ht="25.5" x14ac:dyDescent="0.25">
      <c r="A1228" s="259">
        <v>1346</v>
      </c>
      <c r="B1228" s="857" t="s">
        <v>1543</v>
      </c>
      <c r="C1228" s="632"/>
      <c r="D1228" s="353"/>
      <c r="E1228" s="354">
        <v>45327</v>
      </c>
      <c r="F1228" s="355" t="s">
        <v>1087</v>
      </c>
      <c r="G1228" s="630">
        <v>311910</v>
      </c>
      <c r="H1228" s="356"/>
      <c r="I1228" s="356">
        <v>311910</v>
      </c>
      <c r="K1228"/>
      <c r="L1228"/>
      <c r="M1228"/>
      <c r="N1228"/>
      <c r="O1228"/>
      <c r="P1228"/>
      <c r="Q1228"/>
      <c r="R1228"/>
      <c r="S1228"/>
      <c r="T1228"/>
      <c r="U1228"/>
      <c r="V1228"/>
      <c r="W1228"/>
      <c r="X1228"/>
      <c r="Y1228"/>
      <c r="Z1228"/>
      <c r="AA1228"/>
      <c r="AB1228"/>
      <c r="AC1228"/>
      <c r="AD1228"/>
      <c r="AE1228"/>
      <c r="AF1228"/>
      <c r="AG1228"/>
      <c r="AH1228"/>
      <c r="AI1228"/>
      <c r="AJ1228"/>
      <c r="AK1228"/>
      <c r="AL1228"/>
      <c r="AM1228"/>
      <c r="AN1228"/>
      <c r="AO1228"/>
      <c r="AP1228"/>
      <c r="AQ1228"/>
      <c r="AR1228"/>
      <c r="AS1228"/>
      <c r="AT1228"/>
      <c r="AU1228"/>
      <c r="AV1228"/>
      <c r="AW1228"/>
      <c r="AX1228"/>
    </row>
    <row r="1229" spans="1:50" ht="38.25" x14ac:dyDescent="0.25">
      <c r="A1229" s="259">
        <v>1347</v>
      </c>
      <c r="B1229" s="857" t="s">
        <v>1544</v>
      </c>
      <c r="C1229" s="632"/>
      <c r="D1229" s="353"/>
      <c r="E1229" s="354">
        <v>45327</v>
      </c>
      <c r="F1229" s="355" t="s">
        <v>1545</v>
      </c>
      <c r="G1229" s="630">
        <v>269000</v>
      </c>
      <c r="H1229" s="356"/>
      <c r="I1229" s="356">
        <v>269000</v>
      </c>
      <c r="K1229"/>
      <c r="L1229"/>
      <c r="M1229"/>
      <c r="N1229"/>
      <c r="O1229"/>
      <c r="P1229"/>
      <c r="Q1229"/>
      <c r="R1229"/>
      <c r="S1229"/>
      <c r="T1229"/>
      <c r="U1229"/>
      <c r="V1229"/>
      <c r="W1229"/>
      <c r="X1229"/>
      <c r="Y1229"/>
      <c r="Z1229"/>
      <c r="AA1229"/>
      <c r="AB1229"/>
      <c r="AC1229"/>
      <c r="AD1229"/>
      <c r="AE1229"/>
      <c r="AF1229"/>
      <c r="AG1229"/>
      <c r="AH1229"/>
      <c r="AI1229"/>
      <c r="AJ1229"/>
      <c r="AK1229"/>
      <c r="AL1229"/>
      <c r="AM1229"/>
      <c r="AN1229"/>
      <c r="AO1229"/>
      <c r="AP1229"/>
      <c r="AQ1229"/>
      <c r="AR1229"/>
      <c r="AS1229"/>
      <c r="AT1229"/>
      <c r="AU1229"/>
      <c r="AV1229"/>
      <c r="AW1229"/>
      <c r="AX1229"/>
    </row>
    <row r="1230" spans="1:50" ht="38.25" x14ac:dyDescent="0.25">
      <c r="A1230" s="259">
        <v>1348</v>
      </c>
      <c r="B1230" s="857" t="s">
        <v>1546</v>
      </c>
      <c r="C1230" s="632"/>
      <c r="D1230" s="353"/>
      <c r="E1230" s="354">
        <v>45327</v>
      </c>
      <c r="F1230" s="355" t="s">
        <v>1545</v>
      </c>
      <c r="G1230" s="630">
        <v>305000</v>
      </c>
      <c r="H1230" s="356"/>
      <c r="I1230" s="356">
        <v>305000</v>
      </c>
      <c r="K1230"/>
      <c r="L1230"/>
      <c r="M1230"/>
      <c r="N1230"/>
      <c r="O1230"/>
      <c r="P1230"/>
      <c r="Q1230"/>
      <c r="R1230"/>
      <c r="S1230"/>
      <c r="T1230"/>
      <c r="U1230"/>
      <c r="V1230"/>
      <c r="W1230"/>
      <c r="X1230"/>
      <c r="Y1230"/>
      <c r="Z1230"/>
      <c r="AA1230"/>
      <c r="AB1230"/>
      <c r="AC1230"/>
      <c r="AD1230"/>
      <c r="AE1230"/>
      <c r="AF1230"/>
      <c r="AG1230"/>
      <c r="AH1230"/>
      <c r="AI1230"/>
      <c r="AJ1230"/>
      <c r="AK1230"/>
      <c r="AL1230"/>
      <c r="AM1230"/>
      <c r="AN1230"/>
      <c r="AO1230"/>
      <c r="AP1230"/>
      <c r="AQ1230"/>
      <c r="AR1230"/>
      <c r="AS1230"/>
      <c r="AT1230"/>
      <c r="AU1230"/>
      <c r="AV1230"/>
      <c r="AW1230"/>
      <c r="AX1230"/>
    </row>
    <row r="1231" spans="1:50" ht="38.25" x14ac:dyDescent="0.25">
      <c r="A1231" s="259">
        <v>1349</v>
      </c>
      <c r="B1231" s="857" t="s">
        <v>1547</v>
      </c>
      <c r="C1231" s="632"/>
      <c r="D1231" s="353"/>
      <c r="E1231" s="354">
        <v>45327</v>
      </c>
      <c r="F1231" s="355" t="s">
        <v>1545</v>
      </c>
      <c r="G1231" s="630">
        <v>298000</v>
      </c>
      <c r="H1231" s="356"/>
      <c r="I1231" s="356">
        <v>298000</v>
      </c>
      <c r="K1231"/>
      <c r="L1231"/>
      <c r="M1231"/>
      <c r="N1231"/>
      <c r="O1231"/>
      <c r="P1231"/>
      <c r="Q1231"/>
      <c r="R1231"/>
      <c r="S1231"/>
      <c r="T1231"/>
      <c r="U1231"/>
      <c r="V1231"/>
      <c r="W1231"/>
      <c r="X1231"/>
      <c r="Y1231"/>
      <c r="Z1231"/>
      <c r="AA1231"/>
      <c r="AB1231"/>
      <c r="AC1231"/>
      <c r="AD1231"/>
      <c r="AE1231"/>
      <c r="AF1231"/>
      <c r="AG1231"/>
      <c r="AH1231"/>
      <c r="AI1231"/>
      <c r="AJ1231"/>
      <c r="AK1231"/>
      <c r="AL1231"/>
      <c r="AM1231"/>
      <c r="AN1231"/>
      <c r="AO1231"/>
      <c r="AP1231"/>
      <c r="AQ1231"/>
      <c r="AR1231"/>
      <c r="AS1231"/>
      <c r="AT1231"/>
      <c r="AU1231"/>
      <c r="AV1231"/>
      <c r="AW1231"/>
      <c r="AX1231"/>
    </row>
    <row r="1232" spans="1:50" s="821" customFormat="1" ht="25.5" x14ac:dyDescent="0.25">
      <c r="A1232" s="821">
        <v>1350</v>
      </c>
      <c r="B1232" s="858" t="s">
        <v>1548</v>
      </c>
      <c r="C1232" s="831" t="s">
        <v>1833</v>
      </c>
      <c r="D1232" s="832" t="s">
        <v>1549</v>
      </c>
      <c r="E1232" s="833">
        <v>45437</v>
      </c>
      <c r="F1232" s="834" t="s">
        <v>1550</v>
      </c>
      <c r="G1232" s="835">
        <v>2289950</v>
      </c>
      <c r="H1232" s="836"/>
      <c r="I1232" s="836">
        <v>2289950</v>
      </c>
      <c r="K1232" s="827"/>
      <c r="L1232" s="827"/>
      <c r="M1232" s="827"/>
      <c r="N1232" s="827"/>
      <c r="O1232" s="827"/>
      <c r="P1232" s="827"/>
      <c r="Q1232" s="827"/>
      <c r="R1232" s="827"/>
      <c r="S1232" s="827"/>
      <c r="T1232" s="827"/>
      <c r="U1232" s="827"/>
      <c r="V1232" s="827"/>
      <c r="W1232" s="827"/>
      <c r="X1232" s="827"/>
      <c r="Y1232" s="827"/>
      <c r="Z1232" s="827"/>
      <c r="AA1232" s="827"/>
      <c r="AB1232" s="827"/>
      <c r="AC1232" s="827"/>
      <c r="AD1232" s="827"/>
      <c r="AE1232" s="827"/>
      <c r="AF1232" s="827"/>
      <c r="AG1232" s="827"/>
      <c r="AH1232" s="827"/>
      <c r="AI1232" s="827"/>
      <c r="AJ1232" s="827"/>
      <c r="AK1232" s="827"/>
      <c r="AL1232" s="827"/>
      <c r="AM1232" s="827"/>
      <c r="AN1232" s="827"/>
      <c r="AO1232" s="827"/>
      <c r="AP1232" s="827"/>
      <c r="AQ1232" s="827"/>
      <c r="AR1232" s="827"/>
      <c r="AS1232" s="827"/>
      <c r="AT1232" s="827"/>
      <c r="AU1232" s="827"/>
      <c r="AV1232" s="827"/>
      <c r="AW1232" s="827"/>
      <c r="AX1232" s="827"/>
    </row>
    <row r="1233" spans="1:50" ht="25.5" x14ac:dyDescent="0.25">
      <c r="A1233" s="259">
        <v>1351</v>
      </c>
      <c r="B1233" s="857" t="s">
        <v>1455</v>
      </c>
      <c r="C1233" s="632" t="s">
        <v>1832</v>
      </c>
      <c r="D1233" s="353">
        <v>61334</v>
      </c>
      <c r="E1233" s="354">
        <v>45301</v>
      </c>
      <c r="F1233" s="355" t="s">
        <v>1550</v>
      </c>
      <c r="G1233" s="630">
        <v>4248500</v>
      </c>
      <c r="H1233" s="356"/>
      <c r="I1233" s="356">
        <v>4248500</v>
      </c>
      <c r="K1233"/>
      <c r="L1233"/>
      <c r="M1233"/>
      <c r="N1233"/>
      <c r="O1233"/>
      <c r="P1233"/>
      <c r="Q1233"/>
      <c r="R1233"/>
      <c r="S1233"/>
      <c r="T1233"/>
      <c r="U1233"/>
      <c r="V1233"/>
      <c r="W1233"/>
      <c r="X1233"/>
      <c r="Y1233"/>
      <c r="Z1233"/>
      <c r="AA1233"/>
      <c r="AB1233"/>
      <c r="AC1233"/>
      <c r="AD1233"/>
      <c r="AE1233"/>
      <c r="AF1233"/>
      <c r="AG1233"/>
      <c r="AH1233"/>
      <c r="AI1233"/>
      <c r="AJ1233"/>
      <c r="AK1233"/>
      <c r="AL1233"/>
      <c r="AM1233"/>
      <c r="AN1233"/>
      <c r="AO1233"/>
      <c r="AP1233"/>
      <c r="AQ1233"/>
      <c r="AR1233"/>
      <c r="AS1233"/>
      <c r="AT1233"/>
      <c r="AU1233"/>
      <c r="AV1233"/>
      <c r="AW1233"/>
      <c r="AX1233"/>
    </row>
    <row r="1234" spans="1:50" ht="25.5" x14ac:dyDescent="0.25">
      <c r="A1234" s="259">
        <v>1352</v>
      </c>
      <c r="B1234" s="857" t="s">
        <v>1551</v>
      </c>
      <c r="C1234" s="632" t="s">
        <v>1831</v>
      </c>
      <c r="D1234" s="353">
        <v>60743</v>
      </c>
      <c r="E1234" s="354">
        <v>45123</v>
      </c>
      <c r="F1234" s="355" t="s">
        <v>1550</v>
      </c>
      <c r="G1234" s="630">
        <v>404000</v>
      </c>
      <c r="H1234" s="356"/>
      <c r="I1234" s="356">
        <v>404000</v>
      </c>
      <c r="K1234"/>
      <c r="L1234"/>
      <c r="M1234"/>
      <c r="N1234"/>
      <c r="O1234"/>
      <c r="P1234"/>
      <c r="Q1234"/>
      <c r="R1234"/>
      <c r="S1234"/>
      <c r="T1234"/>
      <c r="U1234"/>
      <c r="V1234"/>
      <c r="W1234"/>
      <c r="X1234"/>
      <c r="Y1234"/>
      <c r="Z1234"/>
      <c r="AA1234"/>
      <c r="AB1234"/>
      <c r="AC1234"/>
      <c r="AD1234"/>
      <c r="AE1234"/>
      <c r="AF1234"/>
      <c r="AG1234"/>
      <c r="AH1234"/>
      <c r="AI1234"/>
      <c r="AJ1234"/>
      <c r="AK1234"/>
      <c r="AL1234"/>
      <c r="AM1234"/>
      <c r="AN1234"/>
      <c r="AO1234"/>
      <c r="AP1234"/>
      <c r="AQ1234"/>
      <c r="AR1234"/>
      <c r="AS1234"/>
      <c r="AT1234"/>
      <c r="AU1234"/>
      <c r="AV1234"/>
      <c r="AW1234"/>
      <c r="AX1234"/>
    </row>
    <row r="1235" spans="1:50" s="821" customFormat="1" ht="25.5" x14ac:dyDescent="0.25">
      <c r="A1235" s="821">
        <v>1353</v>
      </c>
      <c r="B1235" s="858" t="s">
        <v>1462</v>
      </c>
      <c r="C1235" s="831" t="s">
        <v>1830</v>
      </c>
      <c r="D1235" s="832">
        <v>61191</v>
      </c>
      <c r="E1235" s="833">
        <v>45301</v>
      </c>
      <c r="F1235" s="834" t="s">
        <v>1550</v>
      </c>
      <c r="G1235" s="835">
        <v>988500</v>
      </c>
      <c r="H1235" s="836"/>
      <c r="I1235" s="836">
        <v>988500</v>
      </c>
      <c r="K1235" s="827"/>
      <c r="L1235" s="827"/>
      <c r="M1235" s="827"/>
      <c r="N1235" s="827"/>
      <c r="O1235" s="827"/>
      <c r="P1235" s="827"/>
      <c r="Q1235" s="827"/>
      <c r="R1235" s="827"/>
      <c r="S1235" s="827"/>
      <c r="T1235" s="827"/>
      <c r="U1235" s="827"/>
      <c r="V1235" s="827"/>
      <c r="W1235" s="827"/>
      <c r="X1235" s="827"/>
      <c r="Y1235" s="827"/>
      <c r="Z1235" s="827"/>
      <c r="AA1235" s="827"/>
      <c r="AB1235" s="827"/>
      <c r="AC1235" s="827"/>
      <c r="AD1235" s="827"/>
      <c r="AE1235" s="827"/>
      <c r="AF1235" s="827"/>
      <c r="AG1235" s="827"/>
      <c r="AH1235" s="827"/>
      <c r="AI1235" s="827"/>
      <c r="AJ1235" s="827"/>
      <c r="AK1235" s="827"/>
      <c r="AL1235" s="827"/>
      <c r="AM1235" s="827"/>
      <c r="AN1235" s="827"/>
      <c r="AO1235" s="827"/>
      <c r="AP1235" s="827"/>
      <c r="AQ1235" s="827"/>
      <c r="AR1235" s="827"/>
      <c r="AS1235" s="827"/>
      <c r="AT1235" s="827"/>
      <c r="AU1235" s="827"/>
      <c r="AV1235" s="827"/>
      <c r="AW1235" s="827"/>
      <c r="AX1235" s="827"/>
    </row>
    <row r="1236" spans="1:50" ht="25.5" x14ac:dyDescent="0.25">
      <c r="A1236" s="259">
        <v>1354</v>
      </c>
      <c r="B1236" s="857" t="s">
        <v>1050</v>
      </c>
      <c r="C1236" s="632" t="s">
        <v>1829</v>
      </c>
      <c r="D1236" s="353">
        <v>61157</v>
      </c>
      <c r="E1236" s="354">
        <v>45201</v>
      </c>
      <c r="F1236" s="355" t="s">
        <v>1550</v>
      </c>
      <c r="G1236" s="630">
        <v>2998000</v>
      </c>
      <c r="H1236" s="356"/>
      <c r="I1236" s="356">
        <v>2998000</v>
      </c>
      <c r="K1236"/>
      <c r="L1236"/>
      <c r="M1236"/>
      <c r="N1236"/>
      <c r="O1236"/>
      <c r="P1236"/>
      <c r="Q1236"/>
      <c r="R1236"/>
      <c r="S1236"/>
      <c r="T1236"/>
      <c r="U1236"/>
      <c r="V1236"/>
      <c r="W1236"/>
      <c r="X1236"/>
      <c r="Y1236"/>
      <c r="Z1236"/>
      <c r="AA1236"/>
      <c r="AB1236"/>
      <c r="AC1236"/>
      <c r="AD1236"/>
      <c r="AE1236"/>
      <c r="AF1236"/>
      <c r="AG1236"/>
      <c r="AH1236"/>
      <c r="AI1236"/>
      <c r="AJ1236"/>
      <c r="AK1236"/>
      <c r="AL1236"/>
      <c r="AM1236"/>
      <c r="AN1236"/>
      <c r="AO1236"/>
      <c r="AP1236"/>
      <c r="AQ1236"/>
      <c r="AR1236"/>
      <c r="AS1236"/>
      <c r="AT1236"/>
      <c r="AU1236"/>
      <c r="AV1236"/>
      <c r="AW1236"/>
      <c r="AX1236"/>
    </row>
    <row r="1237" spans="1:50" ht="38.25" x14ac:dyDescent="0.25">
      <c r="A1237" s="259">
        <v>1355</v>
      </c>
      <c r="B1237" s="857" t="s">
        <v>1552</v>
      </c>
      <c r="C1237" s="632" t="s">
        <v>1828</v>
      </c>
      <c r="D1237" s="353">
        <v>64304</v>
      </c>
      <c r="E1237" s="354">
        <v>45328</v>
      </c>
      <c r="F1237" s="355" t="s">
        <v>1553</v>
      </c>
      <c r="G1237" s="630">
        <v>2018000</v>
      </c>
      <c r="H1237" s="356"/>
      <c r="I1237" s="356">
        <v>2018000</v>
      </c>
      <c r="K1237"/>
      <c r="L1237"/>
      <c r="M1237"/>
      <c r="N1237"/>
      <c r="O1237"/>
      <c r="P1237"/>
      <c r="Q1237"/>
      <c r="R1237"/>
      <c r="S1237"/>
      <c r="T1237"/>
      <c r="U1237"/>
      <c r="V1237"/>
      <c r="W1237"/>
      <c r="X1237"/>
      <c r="Y1237"/>
      <c r="Z1237"/>
      <c r="AA1237"/>
      <c r="AB1237"/>
      <c r="AC1237"/>
      <c r="AD1237"/>
      <c r="AE1237"/>
      <c r="AF1237"/>
      <c r="AG1237"/>
      <c r="AH1237"/>
      <c r="AI1237"/>
      <c r="AJ1237"/>
      <c r="AK1237"/>
      <c r="AL1237"/>
      <c r="AM1237"/>
      <c r="AN1237"/>
      <c r="AO1237"/>
      <c r="AP1237"/>
      <c r="AQ1237"/>
      <c r="AR1237"/>
      <c r="AS1237"/>
      <c r="AT1237"/>
      <c r="AU1237"/>
      <c r="AV1237"/>
      <c r="AW1237"/>
      <c r="AX1237"/>
    </row>
    <row r="1238" spans="1:50" s="821" customFormat="1" ht="25.5" x14ac:dyDescent="0.25">
      <c r="A1238" s="821">
        <v>1356</v>
      </c>
      <c r="B1238" s="858" t="s">
        <v>1554</v>
      </c>
      <c r="C1238" s="831"/>
      <c r="D1238" s="832"/>
      <c r="E1238" s="833">
        <v>45296</v>
      </c>
      <c r="F1238" s="834" t="s">
        <v>1555</v>
      </c>
      <c r="G1238" s="835">
        <v>321600</v>
      </c>
      <c r="H1238" s="836"/>
      <c r="I1238" s="836">
        <v>321600</v>
      </c>
      <c r="K1238" s="827"/>
      <c r="L1238" s="827"/>
      <c r="M1238" s="827"/>
      <c r="N1238" s="827"/>
      <c r="O1238" s="827"/>
      <c r="P1238" s="827"/>
      <c r="Q1238" s="827"/>
      <c r="R1238" s="827"/>
      <c r="S1238" s="827"/>
      <c r="T1238" s="827"/>
      <c r="U1238" s="827"/>
      <c r="V1238" s="827"/>
      <c r="W1238" s="827"/>
      <c r="X1238" s="827"/>
      <c r="Y1238" s="827"/>
      <c r="Z1238" s="827"/>
      <c r="AA1238" s="827"/>
      <c r="AB1238" s="827"/>
      <c r="AC1238" s="827"/>
      <c r="AD1238" s="827"/>
      <c r="AE1238" s="827"/>
      <c r="AF1238" s="827"/>
      <c r="AG1238" s="827"/>
      <c r="AH1238" s="827"/>
      <c r="AI1238" s="827"/>
      <c r="AJ1238" s="827"/>
      <c r="AK1238" s="827"/>
      <c r="AL1238" s="827"/>
      <c r="AM1238" s="827"/>
      <c r="AN1238" s="827"/>
      <c r="AO1238" s="827"/>
      <c r="AP1238" s="827"/>
      <c r="AQ1238" s="827"/>
      <c r="AR1238" s="827"/>
      <c r="AS1238" s="827"/>
      <c r="AT1238" s="827"/>
      <c r="AU1238" s="827"/>
      <c r="AV1238" s="827"/>
      <c r="AW1238" s="827"/>
      <c r="AX1238" s="827"/>
    </row>
    <row r="1239" spans="1:50" ht="38.25" x14ac:dyDescent="0.25">
      <c r="A1239" s="259">
        <v>1357</v>
      </c>
      <c r="B1239" s="857" t="s">
        <v>1418</v>
      </c>
      <c r="C1239" s="632"/>
      <c r="D1239" s="353"/>
      <c r="E1239" s="354">
        <v>45273</v>
      </c>
      <c r="F1239" s="355" t="s">
        <v>1556</v>
      </c>
      <c r="G1239" s="630">
        <v>562000</v>
      </c>
      <c r="H1239" s="356"/>
      <c r="I1239" s="356">
        <v>562000</v>
      </c>
      <c r="K1239"/>
      <c r="L1239"/>
      <c r="M1239"/>
      <c r="N1239"/>
      <c r="O1239"/>
      <c r="P1239"/>
      <c r="Q1239"/>
      <c r="R1239"/>
      <c r="S1239"/>
      <c r="T1239"/>
      <c r="U1239"/>
      <c r="V1239"/>
      <c r="W1239"/>
      <c r="X1239"/>
      <c r="Y1239"/>
      <c r="Z1239"/>
      <c r="AA1239"/>
      <c r="AB1239"/>
      <c r="AC1239"/>
      <c r="AD1239"/>
      <c r="AE1239"/>
      <c r="AF1239"/>
      <c r="AG1239"/>
      <c r="AH1239"/>
      <c r="AI1239"/>
      <c r="AJ1239"/>
      <c r="AK1239"/>
      <c r="AL1239"/>
      <c r="AM1239"/>
      <c r="AN1239"/>
      <c r="AO1239"/>
      <c r="AP1239"/>
      <c r="AQ1239"/>
      <c r="AR1239"/>
      <c r="AS1239"/>
      <c r="AT1239"/>
      <c r="AU1239"/>
      <c r="AV1239"/>
      <c r="AW1239"/>
      <c r="AX1239"/>
    </row>
    <row r="1240" spans="1:50" s="821" customFormat="1" ht="25.5" x14ac:dyDescent="0.25">
      <c r="A1240" s="821">
        <v>1358</v>
      </c>
      <c r="B1240" s="858" t="s">
        <v>1557</v>
      </c>
      <c r="C1240" s="831"/>
      <c r="D1240" s="832"/>
      <c r="E1240" s="832"/>
      <c r="F1240" s="834" t="s">
        <v>1087</v>
      </c>
      <c r="G1240" s="835">
        <v>1500000</v>
      </c>
      <c r="H1240" s="836"/>
      <c r="I1240" s="836">
        <v>1500000</v>
      </c>
      <c r="K1240" s="827"/>
      <c r="L1240" s="827"/>
      <c r="M1240" s="827"/>
      <c r="N1240" s="827"/>
      <c r="O1240" s="827"/>
      <c r="P1240" s="827"/>
      <c r="Q1240" s="827"/>
      <c r="R1240" s="827"/>
      <c r="S1240" s="827"/>
      <c r="T1240" s="827"/>
      <c r="U1240" s="827"/>
      <c r="V1240" s="827"/>
      <c r="W1240" s="827"/>
      <c r="X1240" s="827"/>
      <c r="Y1240" s="827"/>
      <c r="Z1240" s="827"/>
      <c r="AA1240" s="827"/>
      <c r="AB1240" s="827"/>
      <c r="AC1240" s="827"/>
      <c r="AD1240" s="827"/>
      <c r="AE1240" s="827"/>
      <c r="AF1240" s="827"/>
      <c r="AG1240" s="827"/>
      <c r="AH1240" s="827"/>
      <c r="AI1240" s="827"/>
      <c r="AJ1240" s="827"/>
      <c r="AK1240" s="827"/>
      <c r="AL1240" s="827"/>
      <c r="AM1240" s="827"/>
      <c r="AN1240" s="827"/>
      <c r="AO1240" s="827"/>
      <c r="AP1240" s="827"/>
      <c r="AQ1240" s="827"/>
      <c r="AR1240" s="827"/>
      <c r="AS1240" s="827"/>
      <c r="AT1240" s="827"/>
      <c r="AU1240" s="827"/>
      <c r="AV1240" s="827"/>
      <c r="AW1240" s="827"/>
      <c r="AX1240" s="827"/>
    </row>
    <row r="1241" spans="1:50" ht="25.5" x14ac:dyDescent="0.25">
      <c r="A1241" s="259">
        <v>1359</v>
      </c>
      <c r="B1241" s="857" t="s">
        <v>1557</v>
      </c>
      <c r="C1241" s="632"/>
      <c r="D1241" s="353"/>
      <c r="E1241" s="353"/>
      <c r="F1241" s="355" t="s">
        <v>1087</v>
      </c>
      <c r="G1241" s="630">
        <v>2666150</v>
      </c>
      <c r="H1241" s="356"/>
      <c r="I1241" s="356">
        <v>2666150</v>
      </c>
      <c r="K1241"/>
      <c r="L1241"/>
      <c r="M1241"/>
      <c r="N1241"/>
      <c r="O1241"/>
      <c r="P1241"/>
      <c r="Q1241"/>
      <c r="R1241"/>
      <c r="S1241"/>
      <c r="T1241"/>
      <c r="U1241"/>
      <c r="V1241"/>
      <c r="W1241"/>
      <c r="X1241"/>
      <c r="Y1241"/>
      <c r="Z1241"/>
      <c r="AA1241"/>
      <c r="AB1241"/>
      <c r="AC1241"/>
      <c r="AD1241"/>
      <c r="AE1241"/>
      <c r="AF1241"/>
      <c r="AG1241"/>
      <c r="AH1241"/>
      <c r="AI1241"/>
      <c r="AJ1241"/>
      <c r="AK1241"/>
      <c r="AL1241"/>
      <c r="AM1241"/>
      <c r="AN1241"/>
      <c r="AO1241"/>
      <c r="AP1241"/>
      <c r="AQ1241"/>
      <c r="AR1241"/>
      <c r="AS1241"/>
      <c r="AT1241"/>
      <c r="AU1241"/>
      <c r="AV1241"/>
      <c r="AW1241"/>
      <c r="AX1241"/>
    </row>
    <row r="1242" spans="1:50" s="821" customFormat="1" ht="25.5" x14ac:dyDescent="0.25">
      <c r="A1242" s="821">
        <v>1360</v>
      </c>
      <c r="B1242" s="858" t="s">
        <v>1530</v>
      </c>
      <c r="C1242" s="831"/>
      <c r="D1242" s="832"/>
      <c r="E1242" s="833">
        <v>45331</v>
      </c>
      <c r="F1242" s="834" t="s">
        <v>1558</v>
      </c>
      <c r="G1242" s="835">
        <v>1740000</v>
      </c>
      <c r="H1242" s="836"/>
      <c r="I1242" s="836">
        <v>1740000</v>
      </c>
      <c r="K1242" s="827"/>
      <c r="L1242" s="827"/>
      <c r="M1242" s="827"/>
      <c r="N1242" s="827"/>
      <c r="O1242" s="827"/>
      <c r="P1242" s="827"/>
      <c r="Q1242" s="827"/>
      <c r="R1242" s="827"/>
      <c r="S1242" s="827"/>
      <c r="T1242" s="827"/>
      <c r="U1242" s="827"/>
      <c r="V1242" s="827"/>
      <c r="W1242" s="827"/>
      <c r="X1242" s="827"/>
      <c r="Y1242" s="827"/>
      <c r="Z1242" s="827"/>
      <c r="AA1242" s="827"/>
      <c r="AB1242" s="827"/>
      <c r="AC1242" s="827"/>
      <c r="AD1242" s="827"/>
      <c r="AE1242" s="827"/>
      <c r="AF1242" s="827"/>
      <c r="AG1242" s="827"/>
      <c r="AH1242" s="827"/>
      <c r="AI1242" s="827"/>
      <c r="AJ1242" s="827"/>
      <c r="AK1242" s="827"/>
      <c r="AL1242" s="827"/>
      <c r="AM1242" s="827"/>
      <c r="AN1242" s="827"/>
      <c r="AO1242" s="827"/>
      <c r="AP1242" s="827"/>
      <c r="AQ1242" s="827"/>
      <c r="AR1242" s="827"/>
      <c r="AS1242" s="827"/>
      <c r="AT1242" s="827"/>
      <c r="AU1242" s="827"/>
      <c r="AV1242" s="827"/>
      <c r="AW1242" s="827"/>
      <c r="AX1242" s="827"/>
    </row>
    <row r="1243" spans="1:50" ht="25.5" x14ac:dyDescent="0.25">
      <c r="A1243" s="259">
        <v>1361</v>
      </c>
      <c r="B1243" s="857" t="s">
        <v>1462</v>
      </c>
      <c r="C1243" s="632"/>
      <c r="D1243" s="353"/>
      <c r="E1243" s="354">
        <v>45331</v>
      </c>
      <c r="F1243" s="355" t="s">
        <v>1558</v>
      </c>
      <c r="G1243" s="630">
        <v>3009000</v>
      </c>
      <c r="H1243" s="356"/>
      <c r="I1243" s="356">
        <v>3009000</v>
      </c>
      <c r="K1243"/>
      <c r="L1243"/>
      <c r="M1243"/>
      <c r="N1243"/>
      <c r="O1243"/>
      <c r="P1243"/>
      <c r="Q1243"/>
      <c r="R1243"/>
      <c r="S1243"/>
      <c r="T1243"/>
      <c r="U1243"/>
      <c r="V1243"/>
      <c r="W1243"/>
      <c r="X1243"/>
      <c r="Y1243"/>
      <c r="Z1243"/>
      <c r="AA1243"/>
      <c r="AB1243"/>
      <c r="AC1243"/>
      <c r="AD1243"/>
      <c r="AE1243"/>
      <c r="AF1243"/>
      <c r="AG1243"/>
      <c r="AH1243"/>
      <c r="AI1243"/>
      <c r="AJ1243"/>
      <c r="AK1243"/>
      <c r="AL1243"/>
      <c r="AM1243"/>
      <c r="AN1243"/>
      <c r="AO1243"/>
      <c r="AP1243"/>
      <c r="AQ1243"/>
      <c r="AR1243"/>
      <c r="AS1243"/>
      <c r="AT1243"/>
      <c r="AU1243"/>
      <c r="AV1243"/>
      <c r="AW1243"/>
      <c r="AX1243"/>
    </row>
    <row r="1244" spans="1:50" ht="25.5" x14ac:dyDescent="0.25">
      <c r="A1244" s="259">
        <v>1362</v>
      </c>
      <c r="B1244" s="857" t="s">
        <v>1559</v>
      </c>
      <c r="C1244" s="632"/>
      <c r="D1244" s="353"/>
      <c r="E1244" s="353"/>
      <c r="F1244" s="355" t="s">
        <v>1560</v>
      </c>
      <c r="G1244" s="630">
        <v>30240</v>
      </c>
      <c r="H1244" s="356"/>
      <c r="I1244" s="356">
        <v>30240</v>
      </c>
      <c r="K1244"/>
      <c r="L1244"/>
      <c r="M1244"/>
      <c r="N1244"/>
      <c r="O1244"/>
      <c r="P1244"/>
      <c r="Q1244"/>
      <c r="R1244"/>
      <c r="S1244"/>
      <c r="T1244"/>
      <c r="U1244"/>
      <c r="V1244"/>
      <c r="W1244"/>
      <c r="X1244"/>
      <c r="Y1244"/>
      <c r="Z1244"/>
      <c r="AA1244"/>
      <c r="AB1244"/>
      <c r="AC1244"/>
      <c r="AD1244"/>
      <c r="AE1244"/>
      <c r="AF1244"/>
      <c r="AG1244"/>
      <c r="AH1244"/>
      <c r="AI1244"/>
      <c r="AJ1244"/>
      <c r="AK1244"/>
      <c r="AL1244"/>
      <c r="AM1244"/>
      <c r="AN1244"/>
      <c r="AO1244"/>
      <c r="AP1244"/>
      <c r="AQ1244"/>
      <c r="AR1244"/>
      <c r="AS1244"/>
      <c r="AT1244"/>
      <c r="AU1244"/>
      <c r="AV1244"/>
      <c r="AW1244"/>
      <c r="AX1244"/>
    </row>
    <row r="1245" spans="1:50" ht="25.5" x14ac:dyDescent="0.25">
      <c r="A1245" s="259">
        <v>1363</v>
      </c>
      <c r="B1245" s="857" t="s">
        <v>1462</v>
      </c>
      <c r="C1245" s="632"/>
      <c r="D1245" s="353"/>
      <c r="E1245" s="354">
        <v>45301</v>
      </c>
      <c r="F1245" s="355" t="s">
        <v>1558</v>
      </c>
      <c r="G1245" s="630">
        <v>2742910</v>
      </c>
      <c r="H1245" s="356"/>
      <c r="I1245" s="356">
        <v>2742910</v>
      </c>
      <c r="K1245"/>
      <c r="L1245"/>
      <c r="M1245"/>
      <c r="N1245"/>
      <c r="O1245"/>
      <c r="P1245"/>
      <c r="Q1245"/>
      <c r="R1245"/>
      <c r="S1245"/>
      <c r="T1245"/>
      <c r="U1245"/>
      <c r="V1245"/>
      <c r="W1245"/>
      <c r="X1245"/>
      <c r="Y1245"/>
      <c r="Z1245"/>
      <c r="AA1245"/>
      <c r="AB1245"/>
      <c r="AC1245"/>
      <c r="AD1245"/>
      <c r="AE1245"/>
      <c r="AF1245"/>
      <c r="AG1245"/>
      <c r="AH1245"/>
      <c r="AI1245"/>
      <c r="AJ1245"/>
      <c r="AK1245"/>
      <c r="AL1245"/>
      <c r="AM1245"/>
      <c r="AN1245"/>
      <c r="AO1245"/>
      <c r="AP1245"/>
      <c r="AQ1245"/>
      <c r="AR1245"/>
      <c r="AS1245"/>
      <c r="AT1245"/>
      <c r="AU1245"/>
      <c r="AV1245"/>
      <c r="AW1245"/>
      <c r="AX1245"/>
    </row>
    <row r="1246" spans="1:50" ht="76.5" x14ac:dyDescent="0.25">
      <c r="A1246" s="259">
        <v>1364</v>
      </c>
      <c r="B1246" s="857" t="s">
        <v>1418</v>
      </c>
      <c r="C1246" s="632"/>
      <c r="D1246" s="353"/>
      <c r="E1246" s="353"/>
      <c r="F1246" s="355" t="s">
        <v>1561</v>
      </c>
      <c r="G1246" s="630">
        <v>126590</v>
      </c>
      <c r="H1246" s="356"/>
      <c r="I1246" s="356">
        <v>126590</v>
      </c>
      <c r="K1246">
        <v>0</v>
      </c>
      <c r="L1246"/>
      <c r="M1246"/>
      <c r="N1246"/>
      <c r="O1246"/>
      <c r="P1246"/>
      <c r="Q1246"/>
      <c r="R1246"/>
      <c r="S1246"/>
      <c r="T1246"/>
      <c r="U1246"/>
      <c r="V1246"/>
      <c r="W1246"/>
      <c r="X1246"/>
      <c r="Y1246"/>
      <c r="Z1246"/>
      <c r="AA1246"/>
      <c r="AB1246"/>
      <c r="AC1246"/>
      <c r="AD1246"/>
      <c r="AE1246"/>
      <c r="AF1246"/>
      <c r="AG1246"/>
      <c r="AH1246"/>
      <c r="AI1246"/>
      <c r="AJ1246"/>
      <c r="AK1246"/>
      <c r="AL1246"/>
      <c r="AM1246"/>
      <c r="AN1246"/>
      <c r="AO1246"/>
      <c r="AP1246"/>
      <c r="AQ1246"/>
      <c r="AR1246"/>
      <c r="AS1246"/>
      <c r="AT1246"/>
      <c r="AU1246"/>
      <c r="AV1246"/>
      <c r="AW1246"/>
      <c r="AX1246"/>
    </row>
    <row r="1247" spans="1:50" ht="38.25" x14ac:dyDescent="0.25">
      <c r="A1247" s="259">
        <v>1365</v>
      </c>
      <c r="B1247" s="857" t="s">
        <v>1562</v>
      </c>
      <c r="C1247" s="632"/>
      <c r="D1247" s="353"/>
      <c r="E1247" s="354">
        <v>45133</v>
      </c>
      <c r="F1247" s="355" t="s">
        <v>1563</v>
      </c>
      <c r="G1247" s="630">
        <v>464000</v>
      </c>
      <c r="H1247" s="356"/>
      <c r="I1247" s="356">
        <v>464000</v>
      </c>
      <c r="K1247"/>
      <c r="L1247"/>
      <c r="M1247"/>
      <c r="N1247"/>
      <c r="O1247"/>
      <c r="P1247"/>
      <c r="Q1247"/>
      <c r="R1247"/>
      <c r="S1247"/>
      <c r="T1247"/>
      <c r="U1247"/>
      <c r="V1247"/>
      <c r="W1247"/>
      <c r="X1247"/>
      <c r="Y1247"/>
      <c r="Z1247"/>
      <c r="AA1247"/>
      <c r="AB1247"/>
      <c r="AC1247"/>
      <c r="AD1247"/>
      <c r="AE1247"/>
      <c r="AF1247"/>
      <c r="AG1247"/>
      <c r="AH1247"/>
      <c r="AI1247"/>
      <c r="AJ1247"/>
      <c r="AK1247"/>
      <c r="AL1247"/>
      <c r="AM1247"/>
      <c r="AN1247"/>
      <c r="AO1247"/>
      <c r="AP1247"/>
      <c r="AQ1247"/>
      <c r="AR1247"/>
      <c r="AS1247"/>
      <c r="AT1247"/>
      <c r="AU1247"/>
      <c r="AV1247"/>
      <c r="AW1247"/>
      <c r="AX1247"/>
    </row>
    <row r="1248" spans="1:50" ht="25.5" x14ac:dyDescent="0.25">
      <c r="A1248" s="259">
        <v>1366</v>
      </c>
      <c r="B1248" s="857" t="s">
        <v>1564</v>
      </c>
      <c r="C1248" s="632"/>
      <c r="D1248" s="353"/>
      <c r="E1248" s="354">
        <v>45173</v>
      </c>
      <c r="F1248" s="355" t="s">
        <v>1565</v>
      </c>
      <c r="G1248" s="630">
        <v>603200</v>
      </c>
      <c r="H1248" s="356"/>
      <c r="I1248" s="356">
        <v>603200</v>
      </c>
      <c r="K1248"/>
      <c r="L1248"/>
      <c r="M1248"/>
      <c r="N1248"/>
      <c r="O1248"/>
      <c r="P1248"/>
      <c r="Q1248"/>
      <c r="R1248"/>
      <c r="S1248"/>
      <c r="T1248"/>
      <c r="U1248"/>
      <c r="V1248"/>
      <c r="W1248"/>
      <c r="X1248"/>
      <c r="Y1248"/>
      <c r="Z1248"/>
      <c r="AA1248"/>
      <c r="AB1248"/>
      <c r="AC1248"/>
      <c r="AD1248"/>
      <c r="AE1248"/>
      <c r="AF1248"/>
      <c r="AG1248"/>
      <c r="AH1248"/>
      <c r="AI1248"/>
      <c r="AJ1248"/>
      <c r="AK1248"/>
      <c r="AL1248"/>
      <c r="AM1248"/>
      <c r="AN1248"/>
      <c r="AO1248"/>
      <c r="AP1248"/>
      <c r="AQ1248"/>
      <c r="AR1248"/>
      <c r="AS1248"/>
      <c r="AT1248"/>
      <c r="AU1248"/>
      <c r="AV1248"/>
      <c r="AW1248"/>
      <c r="AX1248"/>
    </row>
    <row r="1249" spans="1:50" ht="38.25" x14ac:dyDescent="0.25">
      <c r="A1249" s="259">
        <v>1367</v>
      </c>
      <c r="B1249" s="857" t="s">
        <v>1562</v>
      </c>
      <c r="C1249" s="632"/>
      <c r="D1249" s="634"/>
      <c r="E1249" s="354">
        <v>45201</v>
      </c>
      <c r="F1249" s="355" t="s">
        <v>1563</v>
      </c>
      <c r="G1249" s="630">
        <v>96164</v>
      </c>
      <c r="H1249" s="356"/>
      <c r="I1249" s="356">
        <v>96164</v>
      </c>
      <c r="K1249"/>
      <c r="L1249"/>
      <c r="M1249"/>
      <c r="N1249"/>
      <c r="O1249"/>
      <c r="P1249"/>
      <c r="Q1249"/>
      <c r="R1249"/>
      <c r="S1249"/>
      <c r="T1249"/>
      <c r="U1249"/>
      <c r="V1249"/>
      <c r="W1249"/>
      <c r="X1249"/>
      <c r="Y1249"/>
      <c r="Z1249"/>
      <c r="AA1249"/>
      <c r="AB1249"/>
      <c r="AC1249"/>
      <c r="AD1249"/>
      <c r="AE1249"/>
      <c r="AF1249"/>
      <c r="AG1249"/>
      <c r="AH1249"/>
      <c r="AI1249"/>
      <c r="AJ1249"/>
      <c r="AK1249"/>
      <c r="AL1249"/>
      <c r="AM1249"/>
      <c r="AN1249"/>
      <c r="AO1249"/>
      <c r="AP1249"/>
      <c r="AQ1249"/>
      <c r="AR1249"/>
      <c r="AS1249"/>
      <c r="AT1249"/>
      <c r="AU1249"/>
      <c r="AV1249"/>
      <c r="AW1249"/>
      <c r="AX1249"/>
    </row>
    <row r="1250" spans="1:50" ht="38.25" x14ac:dyDescent="0.25">
      <c r="A1250" s="259">
        <v>1368</v>
      </c>
      <c r="B1250" s="857" t="s">
        <v>1566</v>
      </c>
      <c r="C1250" s="632"/>
      <c r="D1250" s="353"/>
      <c r="E1250" s="354">
        <v>45173</v>
      </c>
      <c r="F1250" s="355" t="s">
        <v>1528</v>
      </c>
      <c r="G1250" s="630">
        <v>123480</v>
      </c>
      <c r="H1250" s="356"/>
      <c r="I1250" s="356">
        <v>123480</v>
      </c>
      <c r="K1250"/>
      <c r="L1250"/>
      <c r="M1250"/>
      <c r="N1250"/>
      <c r="O1250"/>
      <c r="P1250"/>
      <c r="Q1250"/>
      <c r="R1250"/>
      <c r="S1250"/>
      <c r="T1250"/>
      <c r="U1250"/>
      <c r="V1250"/>
      <c r="W1250"/>
      <c r="X1250"/>
      <c r="Y1250"/>
      <c r="Z1250"/>
      <c r="AA1250"/>
      <c r="AB1250"/>
      <c r="AC1250"/>
      <c r="AD1250"/>
      <c r="AE1250"/>
      <c r="AF1250"/>
      <c r="AG1250"/>
      <c r="AH1250"/>
      <c r="AI1250"/>
      <c r="AJ1250"/>
      <c r="AK1250"/>
      <c r="AL1250"/>
      <c r="AM1250"/>
      <c r="AN1250"/>
      <c r="AO1250"/>
      <c r="AP1250"/>
      <c r="AQ1250"/>
      <c r="AR1250"/>
      <c r="AS1250"/>
      <c r="AT1250"/>
      <c r="AU1250"/>
      <c r="AV1250"/>
      <c r="AW1250"/>
      <c r="AX1250"/>
    </row>
    <row r="1251" spans="1:50" ht="25.5" x14ac:dyDescent="0.25">
      <c r="A1251" s="259">
        <v>1369</v>
      </c>
      <c r="B1251" s="857" t="s">
        <v>1567</v>
      </c>
      <c r="C1251" s="632"/>
      <c r="D1251" s="353"/>
      <c r="E1251" s="354">
        <v>45170</v>
      </c>
      <c r="F1251" s="355" t="s">
        <v>1568</v>
      </c>
      <c r="G1251" s="630">
        <v>646548</v>
      </c>
      <c r="H1251" s="356"/>
      <c r="I1251" s="356">
        <v>646548</v>
      </c>
      <c r="K1251"/>
      <c r="L1251"/>
      <c r="M1251"/>
      <c r="N1251"/>
      <c r="O1251"/>
      <c r="P1251"/>
      <c r="Q1251"/>
      <c r="R1251"/>
      <c r="S1251"/>
      <c r="T1251"/>
      <c r="U1251"/>
      <c r="V1251"/>
      <c r="W1251"/>
      <c r="X1251"/>
      <c r="Y1251"/>
      <c r="Z1251"/>
      <c r="AA1251"/>
      <c r="AB1251"/>
      <c r="AC1251"/>
      <c r="AD1251"/>
      <c r="AE1251"/>
      <c r="AF1251"/>
      <c r="AG1251"/>
      <c r="AH1251"/>
      <c r="AI1251"/>
      <c r="AJ1251"/>
      <c r="AK1251"/>
      <c r="AL1251"/>
      <c r="AM1251"/>
      <c r="AN1251"/>
      <c r="AO1251"/>
      <c r="AP1251"/>
      <c r="AQ1251"/>
      <c r="AR1251"/>
      <c r="AS1251"/>
      <c r="AT1251"/>
      <c r="AU1251"/>
      <c r="AV1251"/>
      <c r="AW1251"/>
      <c r="AX1251"/>
    </row>
    <row r="1252" spans="1:50" ht="25.5" x14ac:dyDescent="0.25">
      <c r="A1252" s="259">
        <v>1370</v>
      </c>
      <c r="B1252" s="857" t="s">
        <v>1569</v>
      </c>
      <c r="C1252" s="632" t="s">
        <v>1827</v>
      </c>
      <c r="D1252" s="353">
        <v>10849</v>
      </c>
      <c r="E1252" s="353"/>
      <c r="F1252" s="355" t="s">
        <v>1570</v>
      </c>
      <c r="G1252" s="630">
        <v>40000</v>
      </c>
      <c r="H1252" s="356"/>
      <c r="I1252" s="356">
        <v>40000</v>
      </c>
      <c r="K1252"/>
      <c r="L1252"/>
      <c r="M1252"/>
      <c r="N1252"/>
      <c r="O1252"/>
      <c r="P1252"/>
      <c r="Q1252"/>
      <c r="R1252"/>
      <c r="S1252"/>
      <c r="T1252"/>
      <c r="U1252"/>
      <c r="V1252"/>
      <c r="W1252"/>
      <c r="X1252"/>
      <c r="Y1252"/>
      <c r="Z1252"/>
      <c r="AA1252"/>
      <c r="AB1252"/>
      <c r="AC1252"/>
      <c r="AD1252"/>
      <c r="AE1252"/>
      <c r="AF1252"/>
      <c r="AG1252"/>
      <c r="AH1252"/>
      <c r="AI1252"/>
      <c r="AJ1252"/>
      <c r="AK1252"/>
      <c r="AL1252"/>
      <c r="AM1252"/>
      <c r="AN1252"/>
      <c r="AO1252"/>
      <c r="AP1252"/>
      <c r="AQ1252"/>
      <c r="AR1252"/>
      <c r="AS1252"/>
      <c r="AT1252"/>
      <c r="AU1252"/>
      <c r="AV1252"/>
      <c r="AW1252"/>
      <c r="AX1252"/>
    </row>
    <row r="1253" spans="1:50" ht="51" x14ac:dyDescent="0.25">
      <c r="A1253" s="259">
        <v>1371</v>
      </c>
      <c r="B1253" s="857" t="s">
        <v>782</v>
      </c>
      <c r="C1253" s="632"/>
      <c r="D1253" s="353"/>
      <c r="E1253" s="353"/>
      <c r="F1253" s="355" t="s">
        <v>1571</v>
      </c>
      <c r="G1253" s="630">
        <v>4500000</v>
      </c>
      <c r="H1253" s="356"/>
      <c r="I1253" s="356">
        <v>4500000</v>
      </c>
      <c r="K1253"/>
      <c r="L1253"/>
      <c r="M1253"/>
      <c r="N1253"/>
      <c r="O1253"/>
      <c r="P1253"/>
      <c r="Q1253"/>
      <c r="R1253"/>
      <c r="S1253"/>
      <c r="T1253"/>
      <c r="U1253"/>
      <c r="V1253"/>
      <c r="W1253"/>
      <c r="X1253"/>
      <c r="Y1253"/>
      <c r="Z1253"/>
      <c r="AA1253"/>
      <c r="AB1253"/>
      <c r="AC1253"/>
      <c r="AD1253"/>
      <c r="AE1253"/>
      <c r="AF1253"/>
      <c r="AG1253"/>
      <c r="AH1253"/>
      <c r="AI1253"/>
      <c r="AJ1253"/>
      <c r="AK1253"/>
      <c r="AL1253"/>
      <c r="AM1253"/>
      <c r="AN1253"/>
      <c r="AO1253"/>
      <c r="AP1253"/>
      <c r="AQ1253"/>
      <c r="AR1253"/>
      <c r="AS1253"/>
      <c r="AT1253"/>
      <c r="AU1253"/>
      <c r="AV1253"/>
      <c r="AW1253"/>
      <c r="AX1253"/>
    </row>
    <row r="1254" spans="1:50" ht="51" x14ac:dyDescent="0.25">
      <c r="A1254" s="259">
        <v>1372</v>
      </c>
      <c r="B1254" s="857" t="s">
        <v>782</v>
      </c>
      <c r="C1254" s="632"/>
      <c r="D1254" s="353"/>
      <c r="E1254" s="353"/>
      <c r="F1254" s="355" t="s">
        <v>1572</v>
      </c>
      <c r="G1254" s="630">
        <v>3017207</v>
      </c>
      <c r="H1254" s="356"/>
      <c r="I1254" s="356">
        <v>3017207</v>
      </c>
      <c r="K1254"/>
      <c r="L1254"/>
      <c r="M1254"/>
      <c r="N1254"/>
      <c r="O1254"/>
      <c r="P1254"/>
      <c r="Q1254"/>
      <c r="R1254"/>
      <c r="S1254"/>
      <c r="T1254"/>
      <c r="U1254"/>
      <c r="V1254"/>
      <c r="W1254"/>
      <c r="X1254"/>
      <c r="Y1254"/>
      <c r="Z1254"/>
      <c r="AA1254"/>
      <c r="AB1254"/>
      <c r="AC1254"/>
      <c r="AD1254"/>
      <c r="AE1254"/>
      <c r="AF1254"/>
      <c r="AG1254"/>
      <c r="AH1254"/>
      <c r="AI1254"/>
      <c r="AJ1254"/>
      <c r="AK1254"/>
      <c r="AL1254"/>
      <c r="AM1254"/>
      <c r="AN1254"/>
      <c r="AO1254"/>
      <c r="AP1254"/>
      <c r="AQ1254"/>
      <c r="AR1254"/>
      <c r="AS1254"/>
      <c r="AT1254"/>
      <c r="AU1254"/>
      <c r="AV1254"/>
      <c r="AW1254"/>
      <c r="AX1254"/>
    </row>
    <row r="1255" spans="1:50" ht="25.5" x14ac:dyDescent="0.25">
      <c r="A1255" s="259">
        <v>1373</v>
      </c>
      <c r="B1255" s="857" t="s">
        <v>1573</v>
      </c>
      <c r="C1255" s="632" t="s">
        <v>1826</v>
      </c>
      <c r="D1255" s="353">
        <v>10828</v>
      </c>
      <c r="E1255" s="353"/>
      <c r="F1255" s="355" t="s">
        <v>1574</v>
      </c>
      <c r="G1255" s="630">
        <v>80000</v>
      </c>
      <c r="H1255" s="356"/>
      <c r="I1255" s="356">
        <v>80000</v>
      </c>
      <c r="K1255"/>
      <c r="L1255"/>
      <c r="M1255"/>
      <c r="N1255"/>
      <c r="O1255"/>
      <c r="P1255"/>
      <c r="Q1255"/>
      <c r="R1255"/>
      <c r="S1255"/>
      <c r="T1255"/>
      <c r="U1255"/>
      <c r="V1255"/>
      <c r="W1255"/>
      <c r="X1255"/>
      <c r="Y1255"/>
      <c r="Z1255"/>
      <c r="AA1255"/>
      <c r="AB1255"/>
      <c r="AC1255"/>
      <c r="AD1255"/>
      <c r="AE1255"/>
      <c r="AF1255"/>
      <c r="AG1255"/>
      <c r="AH1255"/>
      <c r="AI1255"/>
      <c r="AJ1255"/>
      <c r="AK1255"/>
      <c r="AL1255"/>
      <c r="AM1255"/>
      <c r="AN1255"/>
      <c r="AO1255"/>
      <c r="AP1255"/>
      <c r="AQ1255"/>
      <c r="AR1255"/>
      <c r="AS1255"/>
      <c r="AT1255"/>
      <c r="AU1255"/>
      <c r="AV1255"/>
      <c r="AW1255"/>
      <c r="AX1255"/>
    </row>
    <row r="1256" spans="1:50" ht="25.5" x14ac:dyDescent="0.25">
      <c r="A1256" s="259">
        <v>1374</v>
      </c>
      <c r="B1256" s="857" t="s">
        <v>1575</v>
      </c>
      <c r="C1256" s="632"/>
      <c r="D1256" s="634"/>
      <c r="E1256" s="354">
        <v>45184</v>
      </c>
      <c r="F1256" s="355" t="s">
        <v>1576</v>
      </c>
      <c r="G1256" s="630">
        <v>1462500</v>
      </c>
      <c r="H1256" s="356"/>
      <c r="I1256" s="356">
        <v>1462500</v>
      </c>
      <c r="K1256"/>
      <c r="L1256"/>
      <c r="M1256"/>
      <c r="N1256"/>
      <c r="O1256"/>
      <c r="P1256"/>
      <c r="Q1256"/>
      <c r="R1256"/>
      <c r="S1256"/>
      <c r="T1256"/>
      <c r="U1256"/>
      <c r="V1256"/>
      <c r="W1256"/>
      <c r="X1256"/>
      <c r="Y1256"/>
      <c r="Z1256"/>
      <c r="AA1256"/>
      <c r="AB1256"/>
      <c r="AC1256"/>
      <c r="AD1256"/>
      <c r="AE1256"/>
      <c r="AF1256"/>
      <c r="AG1256"/>
      <c r="AH1256"/>
      <c r="AI1256"/>
      <c r="AJ1256"/>
      <c r="AK1256"/>
      <c r="AL1256"/>
      <c r="AM1256"/>
      <c r="AN1256"/>
      <c r="AO1256"/>
      <c r="AP1256"/>
      <c r="AQ1256"/>
      <c r="AR1256"/>
      <c r="AS1256"/>
      <c r="AT1256"/>
      <c r="AU1256"/>
      <c r="AV1256"/>
      <c r="AW1256"/>
      <c r="AX1256"/>
    </row>
    <row r="1257" spans="1:50" ht="25.5" x14ac:dyDescent="0.25">
      <c r="A1257" s="259">
        <v>1375</v>
      </c>
      <c r="B1257" s="857" t="s">
        <v>1577</v>
      </c>
      <c r="C1257" s="632"/>
      <c r="D1257" s="353"/>
      <c r="E1257" s="354">
        <v>45324</v>
      </c>
      <c r="F1257" s="355" t="s">
        <v>1576</v>
      </c>
      <c r="G1257" s="630">
        <v>2885500</v>
      </c>
      <c r="H1257" s="356"/>
      <c r="I1257" s="356">
        <v>2885500</v>
      </c>
      <c r="K1257"/>
      <c r="L1257"/>
      <c r="M1257"/>
      <c r="N1257"/>
      <c r="O1257"/>
      <c r="P1257"/>
      <c r="Q1257"/>
      <c r="R1257"/>
      <c r="S1257"/>
      <c r="T1257"/>
      <c r="U1257"/>
      <c r="V1257"/>
      <c r="W1257"/>
      <c r="X1257"/>
      <c r="Y1257"/>
      <c r="Z1257"/>
      <c r="AA1257"/>
      <c r="AB1257"/>
      <c r="AC1257"/>
      <c r="AD1257"/>
      <c r="AE1257"/>
      <c r="AF1257"/>
      <c r="AG1257"/>
      <c r="AH1257"/>
      <c r="AI1257"/>
      <c r="AJ1257"/>
      <c r="AK1257"/>
      <c r="AL1257"/>
      <c r="AM1257"/>
      <c r="AN1257"/>
      <c r="AO1257"/>
      <c r="AP1257"/>
      <c r="AQ1257"/>
      <c r="AR1257"/>
      <c r="AS1257"/>
      <c r="AT1257"/>
      <c r="AU1257"/>
      <c r="AV1257"/>
      <c r="AW1257"/>
      <c r="AX1257"/>
    </row>
    <row r="1258" spans="1:50" ht="25.5" x14ac:dyDescent="0.25">
      <c r="A1258" s="259">
        <v>1376</v>
      </c>
      <c r="B1258" s="857" t="s">
        <v>1578</v>
      </c>
      <c r="C1258" s="632" t="s">
        <v>1825</v>
      </c>
      <c r="D1258" s="353" t="s">
        <v>1579</v>
      </c>
      <c r="E1258" s="354">
        <v>45267</v>
      </c>
      <c r="F1258" s="355" t="s">
        <v>1580</v>
      </c>
      <c r="G1258" s="630">
        <v>149760</v>
      </c>
      <c r="H1258" s="356"/>
      <c r="I1258" s="356">
        <v>149760</v>
      </c>
      <c r="K1258"/>
      <c r="L1258"/>
      <c r="M1258"/>
      <c r="N1258"/>
      <c r="O1258"/>
      <c r="P1258"/>
      <c r="Q1258"/>
      <c r="R1258"/>
      <c r="S1258"/>
      <c r="T1258"/>
      <c r="U1258"/>
      <c r="V1258"/>
      <c r="W1258"/>
      <c r="X1258"/>
      <c r="Y1258"/>
      <c r="Z1258"/>
      <c r="AA1258"/>
      <c r="AB1258"/>
      <c r="AC1258"/>
      <c r="AD1258"/>
      <c r="AE1258"/>
      <c r="AF1258"/>
      <c r="AG1258"/>
      <c r="AH1258"/>
      <c r="AI1258"/>
      <c r="AJ1258"/>
      <c r="AK1258"/>
      <c r="AL1258"/>
      <c r="AM1258"/>
      <c r="AN1258"/>
      <c r="AO1258"/>
      <c r="AP1258"/>
      <c r="AQ1258"/>
      <c r="AR1258"/>
      <c r="AS1258"/>
      <c r="AT1258"/>
      <c r="AU1258"/>
      <c r="AV1258"/>
      <c r="AW1258"/>
      <c r="AX1258"/>
    </row>
    <row r="1259" spans="1:50" ht="38.25" x14ac:dyDescent="0.25">
      <c r="A1259" s="259">
        <v>1377</v>
      </c>
      <c r="B1259" s="857" t="s">
        <v>1581</v>
      </c>
      <c r="C1259" s="632"/>
      <c r="D1259" s="353"/>
      <c r="E1259" s="353"/>
      <c r="F1259" s="355" t="s">
        <v>1582</v>
      </c>
      <c r="G1259" s="630">
        <v>3642590</v>
      </c>
      <c r="H1259" s="356"/>
      <c r="I1259" s="356">
        <v>3642590</v>
      </c>
      <c r="K1259"/>
      <c r="L1259"/>
      <c r="M1259"/>
      <c r="N1259"/>
      <c r="O1259"/>
      <c r="P1259"/>
      <c r="Q1259"/>
      <c r="R1259"/>
      <c r="S1259"/>
      <c r="T1259"/>
      <c r="U1259"/>
      <c r="V1259"/>
      <c r="W1259"/>
      <c r="X1259"/>
      <c r="Y1259"/>
      <c r="Z1259"/>
      <c r="AA1259"/>
      <c r="AB1259"/>
      <c r="AC1259"/>
      <c r="AD1259"/>
      <c r="AE1259"/>
      <c r="AF1259"/>
      <c r="AG1259"/>
      <c r="AH1259"/>
      <c r="AI1259"/>
      <c r="AJ1259"/>
      <c r="AK1259"/>
      <c r="AL1259"/>
      <c r="AM1259"/>
      <c r="AN1259"/>
      <c r="AO1259"/>
      <c r="AP1259"/>
      <c r="AQ1259"/>
      <c r="AR1259"/>
      <c r="AS1259"/>
      <c r="AT1259"/>
      <c r="AU1259"/>
      <c r="AV1259"/>
      <c r="AW1259"/>
      <c r="AX1259"/>
    </row>
    <row r="1260" spans="1:50" ht="25.5" x14ac:dyDescent="0.25">
      <c r="A1260" s="259">
        <v>1378</v>
      </c>
      <c r="B1260" s="857" t="s">
        <v>338</v>
      </c>
      <c r="C1260" s="632" t="s">
        <v>1824</v>
      </c>
      <c r="D1260" s="353">
        <v>49506</v>
      </c>
      <c r="E1260" s="354">
        <v>45177</v>
      </c>
      <c r="F1260" s="355" t="s">
        <v>1583</v>
      </c>
      <c r="G1260" s="630">
        <v>78480</v>
      </c>
      <c r="H1260" s="356"/>
      <c r="I1260" s="356">
        <v>78480</v>
      </c>
      <c r="K1260"/>
      <c r="L1260"/>
      <c r="M1260"/>
      <c r="N1260"/>
      <c r="O1260"/>
      <c r="P1260"/>
      <c r="Q1260"/>
      <c r="R1260"/>
      <c r="S1260"/>
      <c r="T1260"/>
      <c r="U1260"/>
      <c r="V1260"/>
      <c r="W1260"/>
      <c r="X1260"/>
      <c r="Y1260"/>
      <c r="Z1260"/>
      <c r="AA1260"/>
      <c r="AB1260"/>
      <c r="AC1260"/>
      <c r="AD1260"/>
      <c r="AE1260"/>
      <c r="AF1260"/>
      <c r="AG1260"/>
      <c r="AH1260"/>
      <c r="AI1260"/>
      <c r="AJ1260"/>
      <c r="AK1260"/>
      <c r="AL1260"/>
      <c r="AM1260"/>
      <c r="AN1260"/>
      <c r="AO1260"/>
      <c r="AP1260"/>
      <c r="AQ1260"/>
      <c r="AR1260"/>
      <c r="AS1260"/>
      <c r="AT1260"/>
      <c r="AU1260"/>
      <c r="AV1260"/>
      <c r="AW1260"/>
      <c r="AX1260"/>
    </row>
    <row r="1261" spans="1:50" ht="38.25" x14ac:dyDescent="0.25">
      <c r="A1261" s="259">
        <v>1379</v>
      </c>
      <c r="B1261" s="857" t="s">
        <v>1584</v>
      </c>
      <c r="C1261" s="632" t="s">
        <v>1823</v>
      </c>
      <c r="D1261" s="353">
        <v>49701</v>
      </c>
      <c r="E1261" s="354">
        <v>45079</v>
      </c>
      <c r="F1261" s="355" t="s">
        <v>1585</v>
      </c>
      <c r="G1261" s="630">
        <v>391629</v>
      </c>
      <c r="H1261" s="356"/>
      <c r="I1261" s="356">
        <v>391629</v>
      </c>
      <c r="K1261"/>
      <c r="L1261"/>
      <c r="M1261"/>
      <c r="N1261"/>
      <c r="O1261"/>
      <c r="P1261"/>
      <c r="Q1261"/>
      <c r="R1261"/>
      <c r="S1261"/>
      <c r="T1261"/>
      <c r="U1261"/>
      <c r="V1261"/>
      <c r="W1261"/>
      <c r="X1261"/>
      <c r="Y1261"/>
      <c r="Z1261"/>
      <c r="AA1261"/>
      <c r="AB1261"/>
      <c r="AC1261"/>
      <c r="AD1261"/>
      <c r="AE1261"/>
      <c r="AF1261"/>
      <c r="AG1261"/>
      <c r="AH1261"/>
      <c r="AI1261"/>
      <c r="AJ1261"/>
      <c r="AK1261"/>
      <c r="AL1261"/>
      <c r="AM1261"/>
      <c r="AN1261"/>
      <c r="AO1261"/>
      <c r="AP1261"/>
      <c r="AQ1261"/>
      <c r="AR1261"/>
      <c r="AS1261"/>
      <c r="AT1261"/>
      <c r="AU1261"/>
      <c r="AV1261"/>
      <c r="AW1261"/>
      <c r="AX1261"/>
    </row>
    <row r="1262" spans="1:50" s="821" customFormat="1" ht="25.5" x14ac:dyDescent="0.25">
      <c r="A1262" s="821">
        <v>1380</v>
      </c>
      <c r="B1262" s="858" t="s">
        <v>1586</v>
      </c>
      <c r="C1262" s="831" t="s">
        <v>1822</v>
      </c>
      <c r="D1262" s="832">
        <v>64540</v>
      </c>
      <c r="E1262" s="833">
        <v>45231</v>
      </c>
      <c r="F1262" s="834" t="s">
        <v>1555</v>
      </c>
      <c r="G1262" s="835">
        <v>318610</v>
      </c>
      <c r="H1262" s="836"/>
      <c r="I1262" s="836">
        <v>318610</v>
      </c>
      <c r="K1262" s="827"/>
      <c r="L1262" s="827"/>
      <c r="M1262" s="827"/>
      <c r="N1262" s="827"/>
      <c r="O1262" s="827"/>
      <c r="P1262" s="827"/>
      <c r="Q1262" s="827"/>
      <c r="R1262" s="827"/>
      <c r="S1262" s="827"/>
      <c r="T1262" s="827"/>
      <c r="U1262" s="827"/>
      <c r="V1262" s="827"/>
      <c r="W1262" s="827"/>
      <c r="X1262" s="827"/>
      <c r="Y1262" s="827"/>
      <c r="Z1262" s="827"/>
      <c r="AA1262" s="827"/>
      <c r="AB1262" s="827"/>
      <c r="AC1262" s="827"/>
      <c r="AD1262" s="827"/>
      <c r="AE1262" s="827"/>
      <c r="AF1262" s="827"/>
      <c r="AG1262" s="827"/>
      <c r="AH1262" s="827"/>
      <c r="AI1262" s="827"/>
      <c r="AJ1262" s="827"/>
      <c r="AK1262" s="827"/>
      <c r="AL1262" s="827"/>
      <c r="AM1262" s="827"/>
      <c r="AN1262" s="827"/>
      <c r="AO1262" s="827"/>
      <c r="AP1262" s="827"/>
      <c r="AQ1262" s="827"/>
      <c r="AR1262" s="827"/>
      <c r="AS1262" s="827"/>
      <c r="AT1262" s="827"/>
      <c r="AU1262" s="827"/>
      <c r="AV1262" s="827"/>
      <c r="AW1262" s="827"/>
      <c r="AX1262" s="827"/>
    </row>
    <row r="1263" spans="1:50" x14ac:dyDescent="0.25">
      <c r="A1263" s="259">
        <v>1381</v>
      </c>
      <c r="B1263" s="857" t="s">
        <v>650</v>
      </c>
      <c r="C1263" s="632" t="s">
        <v>1821</v>
      </c>
      <c r="D1263" s="353">
        <v>10817</v>
      </c>
      <c r="E1263" s="353"/>
      <c r="F1263" s="355" t="s">
        <v>1587</v>
      </c>
      <c r="G1263" s="630">
        <v>81204</v>
      </c>
      <c r="H1263" s="356"/>
      <c r="I1263" s="356">
        <v>81204</v>
      </c>
      <c r="K1263"/>
      <c r="L1263"/>
      <c r="M1263"/>
      <c r="N1263"/>
      <c r="O1263"/>
      <c r="P1263"/>
      <c r="Q1263"/>
      <c r="R1263"/>
      <c r="S1263"/>
      <c r="T1263"/>
      <c r="U1263"/>
      <c r="V1263"/>
      <c r="W1263"/>
      <c r="X1263"/>
      <c r="Y1263"/>
      <c r="Z1263"/>
      <c r="AA1263"/>
      <c r="AB1263"/>
      <c r="AC1263"/>
      <c r="AD1263"/>
      <c r="AE1263"/>
      <c r="AF1263"/>
      <c r="AG1263"/>
      <c r="AH1263"/>
      <c r="AI1263"/>
      <c r="AJ1263"/>
      <c r="AK1263"/>
      <c r="AL1263"/>
      <c r="AM1263"/>
      <c r="AN1263"/>
      <c r="AO1263"/>
      <c r="AP1263"/>
      <c r="AQ1263"/>
      <c r="AR1263"/>
      <c r="AS1263"/>
      <c r="AT1263"/>
      <c r="AU1263"/>
      <c r="AV1263"/>
      <c r="AW1263"/>
      <c r="AX1263"/>
    </row>
    <row r="1264" spans="1:50" ht="25.5" x14ac:dyDescent="0.25">
      <c r="A1264" s="259">
        <v>1382</v>
      </c>
      <c r="B1264" s="857" t="s">
        <v>1455</v>
      </c>
      <c r="C1264" s="632" t="s">
        <v>1820</v>
      </c>
      <c r="D1264" s="353">
        <v>63837</v>
      </c>
      <c r="E1264" s="354">
        <v>45446</v>
      </c>
      <c r="F1264" s="355" t="s">
        <v>1558</v>
      </c>
      <c r="G1264" s="630">
        <v>4160465</v>
      </c>
      <c r="H1264" s="356"/>
      <c r="I1264" s="356">
        <v>4160465</v>
      </c>
      <c r="K1264"/>
      <c r="L1264"/>
      <c r="M1264"/>
      <c r="N1264"/>
      <c r="O1264"/>
      <c r="P1264"/>
      <c r="Q1264"/>
      <c r="R1264"/>
      <c r="S1264"/>
      <c r="T1264"/>
      <c r="U1264"/>
      <c r="V1264"/>
      <c r="W1264"/>
      <c r="X1264"/>
      <c r="Y1264"/>
      <c r="Z1264"/>
      <c r="AA1264"/>
      <c r="AB1264"/>
      <c r="AC1264"/>
      <c r="AD1264"/>
      <c r="AE1264"/>
      <c r="AF1264"/>
      <c r="AG1264"/>
      <c r="AH1264"/>
      <c r="AI1264"/>
      <c r="AJ1264"/>
      <c r="AK1264"/>
      <c r="AL1264"/>
      <c r="AM1264"/>
      <c r="AN1264"/>
      <c r="AO1264"/>
      <c r="AP1264"/>
      <c r="AQ1264"/>
      <c r="AR1264"/>
      <c r="AS1264"/>
      <c r="AT1264"/>
      <c r="AU1264"/>
      <c r="AV1264"/>
      <c r="AW1264"/>
      <c r="AX1264"/>
    </row>
    <row r="1265" spans="1:50" ht="25.5" x14ac:dyDescent="0.25">
      <c r="A1265" s="259">
        <v>1383</v>
      </c>
      <c r="B1265" s="857" t="s">
        <v>1272</v>
      </c>
      <c r="C1265" s="633" t="s">
        <v>1819</v>
      </c>
      <c r="D1265" s="353">
        <v>58091</v>
      </c>
      <c r="E1265" s="354">
        <v>45231</v>
      </c>
      <c r="F1265" s="355" t="s">
        <v>1588</v>
      </c>
      <c r="G1265" s="630">
        <v>2541443</v>
      </c>
      <c r="H1265" s="356"/>
      <c r="I1265" s="356">
        <v>2541443</v>
      </c>
      <c r="K1265"/>
      <c r="L1265"/>
      <c r="M1265"/>
      <c r="N1265"/>
      <c r="O1265"/>
      <c r="P1265"/>
      <c r="Q1265"/>
      <c r="R1265"/>
      <c r="S1265"/>
      <c r="T1265"/>
      <c r="U1265"/>
      <c r="V1265"/>
      <c r="W1265"/>
      <c r="X1265"/>
      <c r="Y1265"/>
      <c r="Z1265"/>
      <c r="AA1265"/>
      <c r="AB1265"/>
      <c r="AC1265"/>
      <c r="AD1265"/>
      <c r="AE1265"/>
      <c r="AF1265"/>
      <c r="AG1265"/>
      <c r="AH1265"/>
      <c r="AI1265"/>
      <c r="AJ1265"/>
      <c r="AK1265"/>
      <c r="AL1265"/>
      <c r="AM1265"/>
      <c r="AN1265"/>
      <c r="AO1265"/>
      <c r="AP1265"/>
      <c r="AQ1265"/>
      <c r="AR1265"/>
      <c r="AS1265"/>
      <c r="AT1265"/>
      <c r="AU1265"/>
      <c r="AV1265"/>
      <c r="AW1265"/>
      <c r="AX1265"/>
    </row>
    <row r="1266" spans="1:50" ht="25.5" x14ac:dyDescent="0.25">
      <c r="A1266" s="259">
        <v>1384</v>
      </c>
      <c r="B1266" s="857" t="s">
        <v>1544</v>
      </c>
      <c r="C1266" s="632" t="s">
        <v>1818</v>
      </c>
      <c r="D1266" s="353">
        <v>65018</v>
      </c>
      <c r="E1266" s="354">
        <v>45329</v>
      </c>
      <c r="F1266" s="355" t="s">
        <v>1589</v>
      </c>
      <c r="G1266" s="630">
        <v>2812500</v>
      </c>
      <c r="H1266" s="356"/>
      <c r="I1266" s="356">
        <v>2812500</v>
      </c>
      <c r="K1266"/>
      <c r="L1266"/>
      <c r="M1266"/>
      <c r="N1266"/>
      <c r="O1266"/>
      <c r="P1266"/>
      <c r="Q1266"/>
      <c r="R1266"/>
      <c r="S1266"/>
      <c r="T1266"/>
      <c r="U1266"/>
      <c r="V1266"/>
      <c r="W1266"/>
      <c r="X1266"/>
      <c r="Y1266"/>
      <c r="Z1266"/>
      <c r="AA1266"/>
      <c r="AB1266"/>
      <c r="AC1266"/>
      <c r="AD1266"/>
      <c r="AE1266"/>
      <c r="AF1266"/>
      <c r="AG1266"/>
      <c r="AH1266"/>
      <c r="AI1266"/>
      <c r="AJ1266"/>
      <c r="AK1266"/>
      <c r="AL1266"/>
      <c r="AM1266"/>
      <c r="AN1266"/>
      <c r="AO1266"/>
      <c r="AP1266"/>
      <c r="AQ1266"/>
      <c r="AR1266"/>
      <c r="AS1266"/>
      <c r="AT1266"/>
      <c r="AU1266"/>
      <c r="AV1266"/>
      <c r="AW1266"/>
      <c r="AX1266"/>
    </row>
    <row r="1267" spans="1:50" ht="25.5" x14ac:dyDescent="0.25">
      <c r="A1267" s="259">
        <v>1385</v>
      </c>
      <c r="B1267" s="857" t="s">
        <v>1590</v>
      </c>
      <c r="C1267" s="632" t="s">
        <v>1817</v>
      </c>
      <c r="D1267" s="353">
        <v>49535</v>
      </c>
      <c r="E1267" s="354">
        <v>45339</v>
      </c>
      <c r="F1267" s="355" t="s">
        <v>1591</v>
      </c>
      <c r="G1267" s="630">
        <v>2102900</v>
      </c>
      <c r="H1267" s="356"/>
      <c r="I1267" s="356">
        <v>2102900</v>
      </c>
      <c r="K1267"/>
      <c r="L1267"/>
      <c r="M1267"/>
      <c r="N1267"/>
      <c r="O1267"/>
      <c r="P1267"/>
      <c r="Q1267"/>
      <c r="R1267"/>
      <c r="S1267"/>
      <c r="T1267"/>
      <c r="U1267"/>
      <c r="V1267"/>
      <c r="W1267"/>
      <c r="X1267"/>
      <c r="Y1267"/>
      <c r="Z1267"/>
      <c r="AA1267"/>
      <c r="AB1267"/>
      <c r="AC1267"/>
      <c r="AD1267"/>
      <c r="AE1267"/>
      <c r="AF1267"/>
      <c r="AG1267"/>
      <c r="AH1267"/>
      <c r="AI1267"/>
      <c r="AJ1267"/>
      <c r="AK1267"/>
      <c r="AL1267"/>
      <c r="AM1267"/>
      <c r="AN1267"/>
      <c r="AO1267"/>
      <c r="AP1267"/>
      <c r="AQ1267"/>
      <c r="AR1267"/>
      <c r="AS1267"/>
      <c r="AT1267"/>
      <c r="AU1267"/>
      <c r="AV1267"/>
      <c r="AW1267"/>
      <c r="AX1267"/>
    </row>
    <row r="1268" spans="1:50" s="840" customFormat="1" ht="25.5" x14ac:dyDescent="0.25">
      <c r="A1268" s="840">
        <v>1386</v>
      </c>
      <c r="B1268" s="859" t="s">
        <v>1557</v>
      </c>
      <c r="C1268" s="841" t="s">
        <v>1816</v>
      </c>
      <c r="D1268" s="842" t="s">
        <v>1592</v>
      </c>
      <c r="E1268" s="843">
        <v>45413</v>
      </c>
      <c r="F1268" s="844" t="s">
        <v>1593</v>
      </c>
      <c r="G1268" s="845">
        <v>4363125</v>
      </c>
      <c r="H1268" s="846"/>
      <c r="I1268" s="846">
        <v>4363125</v>
      </c>
      <c r="K1268" s="847"/>
      <c r="L1268" s="847"/>
      <c r="M1268" s="847"/>
      <c r="N1268" s="847"/>
      <c r="O1268" s="847"/>
      <c r="P1268" s="847"/>
      <c r="Q1268" s="847"/>
      <c r="R1268" s="847"/>
      <c r="S1268" s="847"/>
      <c r="T1268" s="847"/>
      <c r="U1268" s="847"/>
      <c r="V1268" s="847"/>
      <c r="W1268" s="847"/>
      <c r="X1268" s="847"/>
      <c r="Y1268" s="847"/>
      <c r="Z1268" s="847"/>
      <c r="AA1268" s="847"/>
      <c r="AB1268" s="847"/>
      <c r="AC1268" s="847"/>
      <c r="AD1268" s="847"/>
      <c r="AE1268" s="847"/>
      <c r="AF1268" s="847"/>
      <c r="AG1268" s="847"/>
      <c r="AH1268" s="847"/>
      <c r="AI1268" s="847"/>
      <c r="AJ1268" s="847"/>
      <c r="AK1268" s="847"/>
      <c r="AL1268" s="847"/>
      <c r="AM1268" s="847"/>
      <c r="AN1268" s="847"/>
      <c r="AO1268" s="847"/>
      <c r="AP1268" s="847"/>
      <c r="AQ1268" s="847"/>
      <c r="AR1268" s="847"/>
      <c r="AS1268" s="847"/>
      <c r="AT1268" s="847"/>
      <c r="AU1268" s="847"/>
      <c r="AV1268" s="847"/>
      <c r="AW1268" s="847"/>
      <c r="AX1268" s="847"/>
    </row>
    <row r="1269" spans="1:50" ht="25.5" x14ac:dyDescent="0.25">
      <c r="A1269" s="259">
        <v>1387</v>
      </c>
      <c r="B1269" s="857" t="s">
        <v>1594</v>
      </c>
      <c r="C1269" s="632" t="s">
        <v>1815</v>
      </c>
      <c r="D1269" s="353">
        <v>58249</v>
      </c>
      <c r="E1269" s="354">
        <v>45327</v>
      </c>
      <c r="F1269" s="355" t="s">
        <v>1087</v>
      </c>
      <c r="G1269" s="630">
        <v>75500</v>
      </c>
      <c r="H1269" s="356"/>
      <c r="I1269" s="356">
        <v>75500</v>
      </c>
      <c r="K1269"/>
      <c r="L1269"/>
      <c r="M1269"/>
      <c r="N1269"/>
      <c r="O1269"/>
      <c r="P1269"/>
      <c r="Q1269"/>
      <c r="R1269"/>
      <c r="S1269"/>
      <c r="T1269"/>
      <c r="U1269"/>
      <c r="V1269"/>
      <c r="W1269"/>
      <c r="X1269"/>
      <c r="Y1269"/>
      <c r="Z1269"/>
      <c r="AA1269"/>
      <c r="AB1269"/>
      <c r="AC1269"/>
      <c r="AD1269"/>
      <c r="AE1269"/>
      <c r="AF1269"/>
      <c r="AG1269"/>
      <c r="AH1269"/>
      <c r="AI1269"/>
      <c r="AJ1269"/>
      <c r="AK1269"/>
      <c r="AL1269"/>
      <c r="AM1269"/>
      <c r="AN1269"/>
      <c r="AO1269"/>
      <c r="AP1269"/>
      <c r="AQ1269"/>
      <c r="AR1269"/>
      <c r="AS1269"/>
      <c r="AT1269"/>
      <c r="AU1269"/>
      <c r="AV1269"/>
      <c r="AW1269"/>
      <c r="AX1269"/>
    </row>
    <row r="1270" spans="1:50" ht="25.5" x14ac:dyDescent="0.25">
      <c r="A1270" s="259">
        <v>1388</v>
      </c>
      <c r="B1270" s="857" t="s">
        <v>1595</v>
      </c>
      <c r="C1270" s="632" t="s">
        <v>1814</v>
      </c>
      <c r="D1270" s="353">
        <v>63900</v>
      </c>
      <c r="E1270" s="354">
        <v>45279</v>
      </c>
      <c r="F1270" s="355" t="s">
        <v>1596</v>
      </c>
      <c r="G1270" s="630">
        <v>224175</v>
      </c>
      <c r="H1270" s="356"/>
      <c r="I1270" s="356">
        <v>224175</v>
      </c>
      <c r="K1270"/>
      <c r="L1270"/>
      <c r="M1270"/>
      <c r="N1270"/>
      <c r="O1270"/>
      <c r="P1270"/>
      <c r="Q1270"/>
      <c r="R1270"/>
      <c r="S1270"/>
      <c r="T1270"/>
      <c r="U1270"/>
      <c r="V1270"/>
      <c r="W1270"/>
      <c r="X1270"/>
      <c r="Y1270"/>
      <c r="Z1270"/>
      <c r="AA1270"/>
      <c r="AB1270"/>
      <c r="AC1270"/>
      <c r="AD1270"/>
      <c r="AE1270"/>
      <c r="AF1270"/>
      <c r="AG1270"/>
      <c r="AH1270"/>
      <c r="AI1270"/>
      <c r="AJ1270"/>
      <c r="AK1270"/>
      <c r="AL1270"/>
      <c r="AM1270"/>
      <c r="AN1270"/>
      <c r="AO1270"/>
      <c r="AP1270"/>
      <c r="AQ1270"/>
      <c r="AR1270"/>
      <c r="AS1270"/>
      <c r="AT1270"/>
      <c r="AU1270"/>
      <c r="AV1270"/>
      <c r="AW1270"/>
      <c r="AX1270"/>
    </row>
    <row r="1271" spans="1:50" s="821" customFormat="1" ht="25.5" x14ac:dyDescent="0.25">
      <c r="A1271" s="821">
        <v>1389</v>
      </c>
      <c r="B1271" s="858" t="s">
        <v>1597</v>
      </c>
      <c r="C1271" s="831" t="s">
        <v>1813</v>
      </c>
      <c r="D1271" s="832">
        <v>65073</v>
      </c>
      <c r="E1271" s="833">
        <v>45446</v>
      </c>
      <c r="F1271" s="834" t="s">
        <v>1485</v>
      </c>
      <c r="G1271" s="835">
        <v>1124040</v>
      </c>
      <c r="H1271" s="836"/>
      <c r="I1271" s="836">
        <v>1124040</v>
      </c>
      <c r="K1271" s="827"/>
      <c r="L1271" s="827"/>
      <c r="M1271" s="827"/>
      <c r="N1271" s="827"/>
      <c r="O1271" s="827"/>
      <c r="P1271" s="827"/>
      <c r="Q1271" s="827"/>
      <c r="R1271" s="827"/>
      <c r="S1271" s="827"/>
      <c r="T1271" s="827"/>
      <c r="U1271" s="827"/>
      <c r="V1271" s="827"/>
      <c r="W1271" s="827"/>
      <c r="X1271" s="827"/>
      <c r="Y1271" s="827"/>
      <c r="Z1271" s="827"/>
      <c r="AA1271" s="827"/>
      <c r="AB1271" s="827"/>
      <c r="AC1271" s="827"/>
      <c r="AD1271" s="827"/>
      <c r="AE1271" s="827"/>
      <c r="AF1271" s="827"/>
      <c r="AG1271" s="827"/>
      <c r="AH1271" s="827"/>
      <c r="AI1271" s="827"/>
      <c r="AJ1271" s="827"/>
      <c r="AK1271" s="827"/>
      <c r="AL1271" s="827"/>
      <c r="AM1271" s="827"/>
      <c r="AN1271" s="827"/>
      <c r="AO1271" s="827"/>
      <c r="AP1271" s="827"/>
      <c r="AQ1271" s="827"/>
      <c r="AR1271" s="827"/>
      <c r="AS1271" s="827"/>
      <c r="AT1271" s="827"/>
      <c r="AU1271" s="827"/>
      <c r="AV1271" s="827"/>
      <c r="AW1271" s="827"/>
      <c r="AX1271" s="827"/>
    </row>
    <row r="1272" spans="1:50" ht="38.25" x14ac:dyDescent="0.25">
      <c r="A1272" s="259">
        <v>1390</v>
      </c>
      <c r="B1272" s="857" t="s">
        <v>1539</v>
      </c>
      <c r="C1272" s="632"/>
      <c r="D1272" s="353"/>
      <c r="E1272" s="353"/>
      <c r="F1272" s="355" t="s">
        <v>1519</v>
      </c>
      <c r="G1272" s="630">
        <v>176129.38</v>
      </c>
      <c r="H1272" s="356"/>
      <c r="I1272" s="356">
        <v>176129.38</v>
      </c>
      <c r="K1272">
        <v>0</v>
      </c>
      <c r="L1272"/>
      <c r="M1272"/>
      <c r="N1272"/>
      <c r="O1272"/>
      <c r="P1272"/>
      <c r="Q1272"/>
      <c r="R1272"/>
      <c r="S1272"/>
      <c r="T1272"/>
      <c r="U1272"/>
      <c r="V1272"/>
      <c r="W1272"/>
      <c r="X1272"/>
      <c r="Y1272"/>
      <c r="Z1272"/>
      <c r="AA1272"/>
      <c r="AB1272"/>
      <c r="AC1272"/>
      <c r="AD1272"/>
      <c r="AE1272"/>
      <c r="AF1272"/>
      <c r="AG1272"/>
      <c r="AH1272"/>
      <c r="AI1272"/>
      <c r="AJ1272"/>
      <c r="AK1272"/>
      <c r="AL1272"/>
      <c r="AM1272"/>
      <c r="AN1272"/>
      <c r="AO1272"/>
      <c r="AP1272"/>
      <c r="AQ1272"/>
      <c r="AR1272"/>
      <c r="AS1272"/>
      <c r="AT1272"/>
      <c r="AU1272"/>
      <c r="AV1272"/>
      <c r="AW1272"/>
      <c r="AX1272"/>
    </row>
    <row r="1273" spans="1:50" ht="25.5" x14ac:dyDescent="0.25">
      <c r="A1273" s="259">
        <v>1391</v>
      </c>
      <c r="B1273" s="857" t="s">
        <v>1418</v>
      </c>
      <c r="C1273" s="632" t="s">
        <v>1808</v>
      </c>
      <c r="D1273" s="353">
        <v>63760</v>
      </c>
      <c r="E1273" s="354">
        <v>45370</v>
      </c>
      <c r="F1273" s="355" t="s">
        <v>1598</v>
      </c>
      <c r="G1273" s="630">
        <v>634500</v>
      </c>
      <c r="H1273" s="356"/>
      <c r="I1273" s="356">
        <v>634500</v>
      </c>
      <c r="K1273"/>
      <c r="L1273"/>
      <c r="M1273"/>
      <c r="N1273"/>
      <c r="O1273"/>
      <c r="P1273"/>
      <c r="Q1273"/>
      <c r="R1273"/>
      <c r="S1273"/>
      <c r="T1273"/>
      <c r="U1273"/>
      <c r="V1273"/>
      <c r="W1273"/>
      <c r="X1273"/>
      <c r="Y1273"/>
      <c r="Z1273"/>
      <c r="AA1273"/>
      <c r="AB1273"/>
      <c r="AC1273"/>
      <c r="AD1273"/>
      <c r="AE1273"/>
      <c r="AF1273"/>
      <c r="AG1273"/>
      <c r="AH1273"/>
      <c r="AI1273"/>
      <c r="AJ1273"/>
      <c r="AK1273"/>
      <c r="AL1273"/>
      <c r="AM1273"/>
      <c r="AN1273"/>
      <c r="AO1273"/>
      <c r="AP1273"/>
      <c r="AQ1273"/>
      <c r="AR1273"/>
      <c r="AS1273"/>
      <c r="AT1273"/>
      <c r="AU1273"/>
      <c r="AV1273"/>
      <c r="AW1273"/>
      <c r="AX1273"/>
    </row>
    <row r="1274" spans="1:50" ht="25.5" x14ac:dyDescent="0.25">
      <c r="A1274" s="259">
        <v>1392</v>
      </c>
      <c r="B1274" s="857" t="s">
        <v>1455</v>
      </c>
      <c r="C1274" s="632" t="s">
        <v>1812</v>
      </c>
      <c r="D1274" s="353">
        <v>63565</v>
      </c>
      <c r="E1274" s="354" t="s">
        <v>1599</v>
      </c>
      <c r="F1274" s="355" t="s">
        <v>939</v>
      </c>
      <c r="G1274" s="630">
        <v>4115300</v>
      </c>
      <c r="H1274" s="356"/>
      <c r="I1274" s="356">
        <v>4115300</v>
      </c>
      <c r="K1274"/>
      <c r="L1274"/>
      <c r="M1274"/>
      <c r="N1274"/>
      <c r="O1274"/>
      <c r="P1274"/>
      <c r="Q1274"/>
      <c r="R1274"/>
      <c r="S1274"/>
      <c r="T1274"/>
      <c r="U1274"/>
      <c r="V1274"/>
      <c r="W1274"/>
      <c r="X1274"/>
      <c r="Y1274"/>
      <c r="Z1274"/>
      <c r="AA1274"/>
      <c r="AB1274"/>
      <c r="AC1274"/>
      <c r="AD1274"/>
      <c r="AE1274"/>
      <c r="AF1274"/>
      <c r="AG1274"/>
      <c r="AH1274"/>
      <c r="AI1274"/>
      <c r="AJ1274"/>
      <c r="AK1274"/>
      <c r="AL1274"/>
      <c r="AM1274"/>
      <c r="AN1274"/>
      <c r="AO1274"/>
      <c r="AP1274"/>
      <c r="AQ1274"/>
      <c r="AR1274"/>
      <c r="AS1274"/>
      <c r="AT1274"/>
      <c r="AU1274"/>
      <c r="AV1274"/>
      <c r="AW1274"/>
      <c r="AX1274"/>
    </row>
    <row r="1275" spans="1:50" ht="25.5" x14ac:dyDescent="0.25">
      <c r="A1275" s="259">
        <v>1393</v>
      </c>
      <c r="B1275" s="857" t="s">
        <v>1047</v>
      </c>
      <c r="C1275" s="632" t="s">
        <v>1811</v>
      </c>
      <c r="D1275" s="353">
        <v>58171</v>
      </c>
      <c r="E1275" s="354"/>
      <c r="F1275" s="355" t="s">
        <v>939</v>
      </c>
      <c r="G1275" s="630">
        <v>696000</v>
      </c>
      <c r="H1275" s="356"/>
      <c r="I1275" s="356">
        <v>696000</v>
      </c>
      <c r="K1275"/>
      <c r="L1275"/>
      <c r="M1275"/>
      <c r="N1275"/>
      <c r="O1275"/>
      <c r="P1275"/>
      <c r="Q1275"/>
      <c r="R1275"/>
      <c r="S1275"/>
      <c r="T1275"/>
      <c r="U1275"/>
      <c r="V1275"/>
      <c r="W1275"/>
      <c r="X1275"/>
      <c r="Y1275"/>
      <c r="Z1275"/>
      <c r="AA1275"/>
      <c r="AB1275"/>
      <c r="AC1275"/>
      <c r="AD1275"/>
      <c r="AE1275"/>
      <c r="AF1275"/>
      <c r="AG1275"/>
      <c r="AH1275"/>
      <c r="AI1275"/>
      <c r="AJ1275"/>
      <c r="AK1275"/>
      <c r="AL1275"/>
      <c r="AM1275"/>
      <c r="AN1275"/>
      <c r="AO1275"/>
      <c r="AP1275"/>
      <c r="AQ1275"/>
      <c r="AR1275"/>
      <c r="AS1275"/>
      <c r="AT1275"/>
      <c r="AU1275"/>
      <c r="AV1275"/>
      <c r="AW1275"/>
      <c r="AX1275"/>
    </row>
    <row r="1276" spans="1:50" ht="25.5" x14ac:dyDescent="0.25">
      <c r="A1276" s="259">
        <v>1394</v>
      </c>
      <c r="B1276" s="857" t="s">
        <v>1600</v>
      </c>
      <c r="C1276" s="631" t="s">
        <v>1810</v>
      </c>
      <c r="D1276" s="357" t="s">
        <v>1601</v>
      </c>
      <c r="E1276" s="354" t="s">
        <v>1602</v>
      </c>
      <c r="F1276" s="355" t="s">
        <v>1603</v>
      </c>
      <c r="G1276" s="630">
        <v>87290</v>
      </c>
      <c r="H1276" s="356"/>
      <c r="I1276" s="356">
        <v>87290</v>
      </c>
      <c r="K1276"/>
      <c r="L1276"/>
      <c r="M1276"/>
      <c r="N1276"/>
      <c r="O1276"/>
      <c r="P1276"/>
      <c r="Q1276"/>
      <c r="R1276"/>
      <c r="S1276"/>
      <c r="T1276"/>
      <c r="U1276"/>
      <c r="V1276"/>
      <c r="W1276"/>
      <c r="X1276"/>
      <c r="Y1276"/>
      <c r="Z1276"/>
      <c r="AA1276"/>
      <c r="AB1276"/>
      <c r="AC1276"/>
      <c r="AD1276"/>
      <c r="AE1276"/>
      <c r="AF1276"/>
      <c r="AG1276"/>
      <c r="AH1276"/>
      <c r="AI1276"/>
      <c r="AJ1276"/>
      <c r="AK1276"/>
      <c r="AL1276"/>
      <c r="AM1276"/>
      <c r="AN1276"/>
      <c r="AO1276"/>
      <c r="AP1276"/>
      <c r="AQ1276"/>
      <c r="AR1276"/>
      <c r="AS1276"/>
      <c r="AT1276"/>
      <c r="AU1276"/>
      <c r="AV1276"/>
      <c r="AW1276"/>
      <c r="AX1276"/>
    </row>
    <row r="1277" spans="1:50" ht="25.5" x14ac:dyDescent="0.25">
      <c r="A1277" s="259">
        <v>1395</v>
      </c>
      <c r="B1277" s="857" t="s">
        <v>1500</v>
      </c>
      <c r="C1277" s="632" t="s">
        <v>1809</v>
      </c>
      <c r="D1277" s="357" t="s">
        <v>1604</v>
      </c>
      <c r="E1277" s="354" t="s">
        <v>1605</v>
      </c>
      <c r="F1277" s="355" t="s">
        <v>1606</v>
      </c>
      <c r="G1277" s="630">
        <v>2230494.5499999998</v>
      </c>
      <c r="H1277" s="356"/>
      <c r="I1277" s="356">
        <v>2230494.5499999998</v>
      </c>
      <c r="K1277"/>
      <c r="L1277"/>
      <c r="M1277"/>
      <c r="N1277"/>
      <c r="O1277"/>
      <c r="P1277"/>
      <c r="Q1277"/>
      <c r="R1277"/>
      <c r="S1277"/>
      <c r="T1277"/>
      <c r="U1277"/>
      <c r="V1277"/>
      <c r="W1277"/>
      <c r="X1277"/>
      <c r="Y1277"/>
      <c r="Z1277"/>
      <c r="AA1277"/>
      <c r="AB1277"/>
      <c r="AC1277"/>
      <c r="AD1277"/>
      <c r="AE1277"/>
      <c r="AF1277"/>
      <c r="AG1277"/>
      <c r="AH1277"/>
      <c r="AI1277"/>
      <c r="AJ1277"/>
      <c r="AK1277"/>
      <c r="AL1277"/>
      <c r="AM1277"/>
      <c r="AN1277"/>
      <c r="AO1277"/>
      <c r="AP1277"/>
      <c r="AQ1277"/>
      <c r="AR1277"/>
      <c r="AS1277"/>
      <c r="AT1277"/>
      <c r="AU1277"/>
      <c r="AV1277"/>
      <c r="AW1277"/>
      <c r="AX1277"/>
    </row>
    <row r="1278" spans="1:50" x14ac:dyDescent="0.25">
      <c r="A1278" s="259">
        <v>1396</v>
      </c>
      <c r="B1278" s="857" t="s">
        <v>1607</v>
      </c>
      <c r="C1278" s="631" t="s">
        <v>1808</v>
      </c>
      <c r="D1278" s="353">
        <v>56438</v>
      </c>
      <c r="E1278" s="354" t="s">
        <v>1608</v>
      </c>
      <c r="F1278" s="355" t="s">
        <v>1609</v>
      </c>
      <c r="G1278" s="630">
        <v>418500</v>
      </c>
      <c r="H1278" s="356"/>
      <c r="I1278" s="356">
        <v>418500</v>
      </c>
      <c r="K1278"/>
      <c r="L1278"/>
      <c r="M1278"/>
      <c r="N1278"/>
      <c r="O1278"/>
      <c r="P1278"/>
      <c r="Q1278"/>
      <c r="R1278"/>
      <c r="S1278"/>
      <c r="T1278"/>
      <c r="U1278"/>
      <c r="V1278"/>
      <c r="W1278"/>
      <c r="X1278"/>
      <c r="Y1278"/>
      <c r="Z1278"/>
      <c r="AA1278"/>
      <c r="AB1278"/>
      <c r="AC1278"/>
      <c r="AD1278"/>
      <c r="AE1278"/>
      <c r="AF1278"/>
      <c r="AG1278"/>
      <c r="AH1278"/>
      <c r="AI1278"/>
      <c r="AJ1278"/>
      <c r="AK1278"/>
      <c r="AL1278"/>
      <c r="AM1278"/>
      <c r="AN1278"/>
      <c r="AO1278"/>
      <c r="AP1278"/>
      <c r="AQ1278"/>
      <c r="AR1278"/>
      <c r="AS1278"/>
      <c r="AT1278"/>
      <c r="AU1278"/>
      <c r="AV1278"/>
      <c r="AW1278"/>
      <c r="AX1278"/>
    </row>
    <row r="1279" spans="1:50" x14ac:dyDescent="0.25">
      <c r="A1279" s="259">
        <v>1397</v>
      </c>
      <c r="B1279" s="857" t="s">
        <v>1610</v>
      </c>
      <c r="C1279" s="631" t="s">
        <v>1807</v>
      </c>
      <c r="D1279" s="353">
        <v>56444</v>
      </c>
      <c r="E1279" s="354" t="s">
        <v>1611</v>
      </c>
      <c r="F1279" s="355" t="s">
        <v>1609</v>
      </c>
      <c r="G1279" s="630">
        <v>39550</v>
      </c>
      <c r="H1279" s="356"/>
      <c r="I1279" s="356">
        <v>39550</v>
      </c>
      <c r="K1279"/>
      <c r="L1279"/>
      <c r="M1279"/>
      <c r="N1279"/>
      <c r="O1279"/>
      <c r="P1279"/>
      <c r="Q1279"/>
      <c r="R1279"/>
      <c r="S1279"/>
      <c r="T1279"/>
      <c r="U1279"/>
      <c r="V1279"/>
      <c r="W1279"/>
      <c r="X1279"/>
      <c r="Y1279"/>
      <c r="Z1279"/>
      <c r="AA1279"/>
      <c r="AB1279"/>
      <c r="AC1279"/>
      <c r="AD1279"/>
      <c r="AE1279"/>
      <c r="AF1279"/>
      <c r="AG1279"/>
      <c r="AH1279"/>
      <c r="AI1279"/>
      <c r="AJ1279"/>
      <c r="AK1279"/>
      <c r="AL1279"/>
      <c r="AM1279"/>
      <c r="AN1279"/>
      <c r="AO1279"/>
      <c r="AP1279"/>
      <c r="AQ1279"/>
      <c r="AR1279"/>
      <c r="AS1279"/>
      <c r="AT1279"/>
      <c r="AU1279"/>
      <c r="AV1279"/>
      <c r="AW1279"/>
      <c r="AX1279"/>
    </row>
    <row r="1280" spans="1:50" x14ac:dyDescent="0.25">
      <c r="A1280" s="629">
        <v>1380</v>
      </c>
      <c r="B1280" s="857" t="s">
        <v>1612</v>
      </c>
      <c r="C1280" s="631" t="s">
        <v>1806</v>
      </c>
      <c r="D1280" s="353">
        <v>56436</v>
      </c>
      <c r="E1280" s="354" t="s">
        <v>1613</v>
      </c>
      <c r="F1280" s="355" t="s">
        <v>1609</v>
      </c>
      <c r="G1280" s="630">
        <v>418500</v>
      </c>
      <c r="H1280" s="356"/>
      <c r="I1280" s="356">
        <v>418500</v>
      </c>
      <c r="K1280"/>
      <c r="L1280"/>
      <c r="M1280"/>
      <c r="N1280"/>
      <c r="O1280"/>
      <c r="P1280"/>
      <c r="Q1280"/>
      <c r="R1280"/>
      <c r="S1280"/>
      <c r="T1280"/>
      <c r="U1280"/>
      <c r="V1280"/>
      <c r="W1280"/>
      <c r="X1280"/>
      <c r="Y1280"/>
      <c r="Z1280"/>
      <c r="AA1280"/>
      <c r="AB1280"/>
      <c r="AC1280"/>
      <c r="AD1280"/>
      <c r="AE1280"/>
      <c r="AF1280"/>
      <c r="AG1280"/>
      <c r="AH1280"/>
      <c r="AI1280"/>
      <c r="AJ1280"/>
      <c r="AK1280"/>
      <c r="AL1280"/>
      <c r="AM1280"/>
      <c r="AN1280"/>
      <c r="AO1280"/>
      <c r="AP1280"/>
      <c r="AQ1280"/>
      <c r="AR1280"/>
      <c r="AS1280"/>
      <c r="AT1280"/>
      <c r="AU1280"/>
      <c r="AV1280"/>
      <c r="AW1280"/>
      <c r="AX1280"/>
    </row>
    <row r="1281" spans="1:50" x14ac:dyDescent="0.25">
      <c r="A1281" s="629"/>
      <c r="F1281" s="323" t="s">
        <v>1805</v>
      </c>
      <c r="G1281" s="384">
        <f>SUM(G1103:G1280)</f>
        <v>207998300.17000005</v>
      </c>
      <c r="I1281" s="384">
        <f>G1281</f>
        <v>207998300.17000005</v>
      </c>
      <c r="K1281"/>
      <c r="L1281"/>
      <c r="M1281"/>
      <c r="N1281"/>
      <c r="O1281"/>
      <c r="P1281"/>
      <c r="Q1281"/>
      <c r="R1281"/>
      <c r="S1281"/>
      <c r="T1281"/>
      <c r="U1281"/>
      <c r="V1281"/>
      <c r="W1281"/>
      <c r="X1281"/>
      <c r="Y1281"/>
      <c r="Z1281"/>
      <c r="AA1281"/>
      <c r="AB1281"/>
      <c r="AC1281"/>
      <c r="AD1281"/>
      <c r="AE1281"/>
      <c r="AF1281"/>
      <c r="AG1281"/>
      <c r="AH1281"/>
      <c r="AI1281"/>
      <c r="AJ1281"/>
      <c r="AK1281"/>
      <c r="AL1281"/>
      <c r="AM1281"/>
      <c r="AN1281"/>
      <c r="AO1281"/>
      <c r="AP1281"/>
      <c r="AQ1281"/>
      <c r="AR1281"/>
      <c r="AS1281"/>
      <c r="AT1281"/>
      <c r="AU1281"/>
      <c r="AV1281"/>
      <c r="AW1281"/>
      <c r="AX1281"/>
    </row>
    <row r="1282" spans="1:50" x14ac:dyDescent="0.25">
      <c r="A1282"/>
      <c r="F1282" s="323" t="s">
        <v>1804</v>
      </c>
      <c r="G1282" s="384">
        <f>G1281+G1101</f>
        <v>728260984.51999998</v>
      </c>
      <c r="H1282" s="628"/>
      <c r="I1282" s="384">
        <f>I1281+I1101</f>
        <v>728260984.51999998</v>
      </c>
      <c r="K1282" s="381"/>
      <c r="L1282"/>
      <c r="M1282"/>
      <c r="N1282"/>
      <c r="O1282"/>
      <c r="P1282"/>
      <c r="Q1282"/>
      <c r="R1282"/>
      <c r="S1282"/>
      <c r="T1282"/>
      <c r="U1282"/>
      <c r="V1282"/>
      <c r="W1282"/>
      <c r="X1282"/>
      <c r="Y1282"/>
      <c r="Z1282"/>
      <c r="AA1282"/>
      <c r="AB1282"/>
      <c r="AC1282"/>
      <c r="AD1282"/>
      <c r="AE1282"/>
      <c r="AF1282"/>
      <c r="AG1282"/>
      <c r="AH1282"/>
      <c r="AI1282"/>
      <c r="AJ1282"/>
      <c r="AK1282"/>
      <c r="AL1282"/>
      <c r="AM1282"/>
      <c r="AN1282"/>
      <c r="AO1282"/>
      <c r="AP1282"/>
      <c r="AQ1282"/>
      <c r="AR1282"/>
      <c r="AS1282"/>
      <c r="AT1282"/>
      <c r="AU1282"/>
      <c r="AV1282"/>
      <c r="AW1282"/>
      <c r="AX1282"/>
    </row>
    <row r="1283" spans="1:50" x14ac:dyDescent="0.25">
      <c r="A1283"/>
      <c r="G1283" s="384">
        <f>G1282+G14</f>
        <v>732103703.51999998</v>
      </c>
      <c r="I1283" s="344">
        <f>I1282+I14</f>
        <v>732103703.51999998</v>
      </c>
      <c r="K1283"/>
      <c r="L1283"/>
      <c r="M1283"/>
      <c r="N1283"/>
      <c r="O1283"/>
      <c r="P1283"/>
      <c r="Q1283"/>
      <c r="R1283"/>
      <c r="S1283"/>
      <c r="T1283"/>
      <c r="U1283"/>
      <c r="V1283"/>
      <c r="W1283"/>
      <c r="X1283"/>
      <c r="Y1283"/>
      <c r="Z1283"/>
      <c r="AA1283"/>
      <c r="AB1283"/>
      <c r="AC1283"/>
      <c r="AD1283"/>
      <c r="AE1283"/>
      <c r="AF1283"/>
      <c r="AG1283"/>
      <c r="AH1283"/>
      <c r="AI1283"/>
      <c r="AJ1283"/>
      <c r="AK1283"/>
      <c r="AL1283"/>
      <c r="AM1283"/>
      <c r="AN1283"/>
      <c r="AO1283"/>
      <c r="AP1283"/>
      <c r="AQ1283"/>
      <c r="AR1283"/>
      <c r="AS1283"/>
      <c r="AT1283"/>
      <c r="AU1283"/>
      <c r="AV1283"/>
      <c r="AW1283"/>
      <c r="AX1283"/>
    </row>
    <row r="1284" spans="1:50" x14ac:dyDescent="0.25">
      <c r="A1284"/>
      <c r="B1284"/>
      <c r="C1284"/>
      <c r="D1284"/>
      <c r="E1284"/>
      <c r="F1284" s="248"/>
      <c r="G1284"/>
      <c r="H1284" s="358"/>
      <c r="I1284"/>
      <c r="K1284"/>
      <c r="L1284"/>
      <c r="M1284"/>
      <c r="N1284"/>
      <c r="O1284"/>
      <c r="P1284"/>
      <c r="Q1284"/>
      <c r="R1284"/>
      <c r="S1284"/>
      <c r="T1284"/>
      <c r="U1284"/>
      <c r="V1284"/>
      <c r="W1284"/>
      <c r="X1284"/>
      <c r="Y1284"/>
      <c r="Z1284"/>
      <c r="AA1284"/>
      <c r="AB1284"/>
      <c r="AC1284"/>
      <c r="AD1284"/>
      <c r="AE1284"/>
      <c r="AF1284"/>
      <c r="AG1284"/>
      <c r="AH1284"/>
      <c r="AI1284"/>
      <c r="AJ1284"/>
      <c r="AK1284"/>
      <c r="AL1284"/>
      <c r="AM1284"/>
      <c r="AN1284"/>
      <c r="AO1284"/>
      <c r="AP1284"/>
      <c r="AQ1284"/>
      <c r="AR1284"/>
      <c r="AS1284"/>
      <c r="AT1284"/>
      <c r="AU1284"/>
      <c r="AV1284"/>
      <c r="AW1284"/>
      <c r="AX1284"/>
    </row>
    <row r="1285" spans="1:50" x14ac:dyDescent="0.25">
      <c r="A1285"/>
      <c r="B1285"/>
      <c r="C1285"/>
      <c r="D1285"/>
      <c r="E1285"/>
      <c r="F1285" s="248"/>
      <c r="G1285"/>
      <c r="H1285" s="358"/>
      <c r="I1285"/>
      <c r="K1285"/>
      <c r="L1285"/>
      <c r="M1285"/>
      <c r="N1285"/>
      <c r="O1285"/>
      <c r="P1285"/>
      <c r="Q1285"/>
      <c r="R1285"/>
      <c r="S1285"/>
      <c r="T1285"/>
      <c r="U1285"/>
      <c r="V1285"/>
      <c r="W1285"/>
      <c r="X1285"/>
      <c r="Y1285"/>
      <c r="Z1285"/>
      <c r="AA1285"/>
      <c r="AB1285"/>
      <c r="AC1285"/>
      <c r="AD1285"/>
      <c r="AE1285"/>
      <c r="AF1285"/>
      <c r="AG1285"/>
      <c r="AH1285"/>
      <c r="AI1285"/>
      <c r="AJ1285"/>
      <c r="AK1285"/>
      <c r="AL1285"/>
      <c r="AM1285"/>
      <c r="AN1285"/>
      <c r="AO1285"/>
      <c r="AP1285"/>
      <c r="AQ1285"/>
      <c r="AR1285"/>
      <c r="AS1285"/>
      <c r="AT1285"/>
      <c r="AU1285"/>
      <c r="AV1285"/>
      <c r="AW1285"/>
      <c r="AX1285"/>
    </row>
    <row r="1286" spans="1:50" x14ac:dyDescent="0.25">
      <c r="A1286"/>
      <c r="B1286"/>
      <c r="C1286"/>
      <c r="D1286"/>
      <c r="E1286"/>
      <c r="F1286" s="248"/>
      <c r="G1286" s="173"/>
      <c r="H1286" s="358"/>
      <c r="I1286"/>
      <c r="K1286"/>
      <c r="L1286"/>
      <c r="M1286"/>
      <c r="N1286"/>
      <c r="O1286"/>
      <c r="P1286"/>
      <c r="Q1286"/>
      <c r="R1286"/>
      <c r="S1286"/>
      <c r="T1286"/>
      <c r="U1286"/>
      <c r="V1286"/>
      <c r="W1286"/>
      <c r="X1286"/>
      <c r="Y1286"/>
      <c r="Z1286"/>
      <c r="AA1286"/>
      <c r="AB1286"/>
      <c r="AC1286"/>
      <c r="AD1286"/>
      <c r="AE1286"/>
      <c r="AF1286"/>
      <c r="AG1286"/>
      <c r="AH1286"/>
      <c r="AI1286"/>
      <c r="AJ1286"/>
      <c r="AK1286"/>
      <c r="AL1286"/>
      <c r="AM1286"/>
      <c r="AN1286"/>
      <c r="AO1286"/>
      <c r="AP1286"/>
      <c r="AQ1286"/>
      <c r="AR1286"/>
      <c r="AS1286"/>
      <c r="AT1286"/>
      <c r="AU1286"/>
      <c r="AV1286"/>
      <c r="AW1286"/>
      <c r="AX1286"/>
    </row>
    <row r="1287" spans="1:50" x14ac:dyDescent="0.25">
      <c r="A1287"/>
      <c r="B1287"/>
      <c r="C1287"/>
      <c r="D1287"/>
      <c r="E1287"/>
      <c r="F1287" s="248"/>
      <c r="G1287" s="173"/>
      <c r="H1287" s="358"/>
      <c r="I1287"/>
      <c r="K1287" s="173"/>
      <c r="L1287"/>
      <c r="M1287"/>
      <c r="N1287"/>
      <c r="O1287"/>
      <c r="P1287"/>
      <c r="Q1287"/>
      <c r="R1287"/>
      <c r="S1287"/>
      <c r="T1287"/>
      <c r="U1287"/>
      <c r="V1287"/>
      <c r="W1287"/>
      <c r="X1287"/>
      <c r="Y1287"/>
      <c r="Z1287"/>
      <c r="AA1287"/>
      <c r="AB1287"/>
      <c r="AC1287"/>
      <c r="AD1287"/>
      <c r="AE1287"/>
      <c r="AF1287"/>
      <c r="AG1287"/>
      <c r="AH1287"/>
      <c r="AI1287"/>
      <c r="AJ1287"/>
      <c r="AK1287"/>
      <c r="AL1287"/>
      <c r="AM1287"/>
      <c r="AN1287"/>
      <c r="AO1287"/>
      <c r="AP1287"/>
      <c r="AQ1287"/>
      <c r="AR1287"/>
      <c r="AS1287"/>
      <c r="AT1287"/>
      <c r="AU1287"/>
      <c r="AV1287"/>
      <c r="AW1287"/>
      <c r="AX1287"/>
    </row>
    <row r="1288" spans="1:50" x14ac:dyDescent="0.25">
      <c r="A1288"/>
      <c r="B1288"/>
      <c r="C1288"/>
      <c r="D1288"/>
      <c r="E1288"/>
      <c r="F1288" s="248"/>
      <c r="G1288"/>
      <c r="H1288" s="358"/>
      <c r="I1288"/>
      <c r="K1288" s="173"/>
      <c r="L1288"/>
      <c r="M1288"/>
      <c r="N1288"/>
      <c r="O1288"/>
      <c r="P1288"/>
      <c r="Q1288"/>
      <c r="R1288"/>
      <c r="S1288"/>
      <c r="T1288"/>
      <c r="U1288"/>
      <c r="V1288"/>
      <c r="W1288"/>
      <c r="X1288"/>
      <c r="Y1288"/>
      <c r="Z1288"/>
      <c r="AA1288"/>
      <c r="AB1288"/>
      <c r="AC1288"/>
      <c r="AD1288"/>
      <c r="AE1288"/>
      <c r="AF1288"/>
      <c r="AG1288"/>
      <c r="AH1288"/>
      <c r="AI1288"/>
      <c r="AJ1288"/>
      <c r="AK1288"/>
      <c r="AL1288"/>
      <c r="AM1288"/>
      <c r="AN1288"/>
      <c r="AO1288"/>
      <c r="AP1288"/>
      <c r="AQ1288"/>
      <c r="AR1288"/>
      <c r="AS1288"/>
      <c r="AT1288"/>
      <c r="AU1288"/>
      <c r="AV1288"/>
      <c r="AW1288"/>
      <c r="AX1288"/>
    </row>
    <row r="1289" spans="1:50" x14ac:dyDescent="0.25">
      <c r="A1289"/>
      <c r="B1289"/>
      <c r="C1289"/>
      <c r="D1289"/>
      <c r="E1289"/>
      <c r="F1289" s="248"/>
      <c r="G1289"/>
      <c r="H1289" s="358"/>
      <c r="I1289"/>
      <c r="K1289"/>
      <c r="L1289"/>
      <c r="M1289"/>
      <c r="N1289"/>
      <c r="O1289"/>
      <c r="P1289"/>
      <c r="Q1289"/>
      <c r="R1289"/>
      <c r="S1289"/>
      <c r="T1289"/>
      <c r="U1289"/>
      <c r="V1289"/>
      <c r="W1289"/>
      <c r="X1289"/>
      <c r="Y1289"/>
      <c r="Z1289"/>
      <c r="AA1289"/>
      <c r="AB1289"/>
      <c r="AC1289"/>
      <c r="AD1289"/>
      <c r="AE1289"/>
      <c r="AF1289"/>
      <c r="AG1289"/>
      <c r="AH1289"/>
      <c r="AI1289"/>
      <c r="AJ1289"/>
      <c r="AK1289"/>
      <c r="AL1289"/>
      <c r="AM1289"/>
      <c r="AN1289"/>
      <c r="AO1289"/>
      <c r="AP1289"/>
      <c r="AQ1289"/>
      <c r="AR1289"/>
      <c r="AS1289"/>
      <c r="AT1289"/>
      <c r="AU1289"/>
      <c r="AV1289"/>
      <c r="AW1289"/>
      <c r="AX1289"/>
    </row>
    <row r="1290" spans="1:50" x14ac:dyDescent="0.25">
      <c r="A1290"/>
      <c r="B1290"/>
      <c r="C1290"/>
      <c r="D1290"/>
      <c r="E1290"/>
      <c r="F1290" s="248"/>
      <c r="G1290"/>
      <c r="H1290" s="358"/>
      <c r="I1290"/>
      <c r="K1290"/>
      <c r="L1290"/>
      <c r="M1290"/>
      <c r="N1290"/>
      <c r="O1290"/>
      <c r="P1290"/>
      <c r="Q1290"/>
      <c r="R1290"/>
      <c r="S1290"/>
      <c r="T1290"/>
      <c r="U1290"/>
      <c r="V1290"/>
      <c r="W1290"/>
      <c r="X1290"/>
      <c r="Y1290"/>
      <c r="Z1290"/>
      <c r="AA1290"/>
      <c r="AB1290"/>
      <c r="AC1290"/>
      <c r="AD1290"/>
      <c r="AE1290"/>
      <c r="AF1290"/>
      <c r="AG1290"/>
      <c r="AH1290"/>
      <c r="AI1290"/>
      <c r="AJ1290"/>
      <c r="AK1290"/>
      <c r="AL1290"/>
      <c r="AM1290"/>
      <c r="AN1290"/>
      <c r="AO1290"/>
      <c r="AP1290"/>
      <c r="AQ1290"/>
      <c r="AR1290"/>
      <c r="AS1290"/>
      <c r="AT1290"/>
      <c r="AU1290"/>
      <c r="AV1290"/>
      <c r="AW1290"/>
      <c r="AX1290"/>
    </row>
    <row r="1291" spans="1:50" x14ac:dyDescent="0.25">
      <c r="A1291"/>
      <c r="B1291"/>
      <c r="C1291"/>
      <c r="D1291"/>
      <c r="E1291"/>
      <c r="F1291" s="248"/>
      <c r="G1291"/>
      <c r="H1291" s="358"/>
      <c r="I1291"/>
      <c r="K1291"/>
      <c r="L1291"/>
      <c r="M1291"/>
      <c r="N1291"/>
      <c r="O1291"/>
      <c r="P1291"/>
      <c r="Q1291"/>
      <c r="R1291"/>
      <c r="S1291"/>
      <c r="T1291"/>
      <c r="U1291"/>
      <c r="V1291"/>
      <c r="W1291"/>
      <c r="X1291"/>
      <c r="Y1291"/>
      <c r="Z1291"/>
      <c r="AA1291"/>
      <c r="AB1291"/>
      <c r="AC1291"/>
      <c r="AD1291"/>
      <c r="AE1291"/>
      <c r="AF1291"/>
      <c r="AG1291"/>
      <c r="AH1291"/>
      <c r="AI1291"/>
      <c r="AJ1291"/>
      <c r="AK1291"/>
      <c r="AL1291"/>
      <c r="AM1291"/>
      <c r="AN1291"/>
      <c r="AO1291"/>
      <c r="AP1291"/>
      <c r="AQ1291"/>
      <c r="AR1291"/>
      <c r="AS1291"/>
      <c r="AT1291"/>
      <c r="AU1291"/>
      <c r="AV1291"/>
      <c r="AW1291"/>
      <c r="AX1291"/>
    </row>
    <row r="1292" spans="1:50" x14ac:dyDescent="0.25">
      <c r="A1292"/>
      <c r="B1292"/>
      <c r="C1292"/>
      <c r="D1292"/>
      <c r="E1292"/>
      <c r="F1292" s="248"/>
      <c r="G1292"/>
      <c r="H1292" s="358"/>
      <c r="I1292"/>
      <c r="K1292"/>
      <c r="L1292"/>
      <c r="M1292"/>
      <c r="N1292"/>
      <c r="O1292"/>
      <c r="P1292"/>
      <c r="Q1292"/>
      <c r="R1292"/>
      <c r="S1292"/>
      <c r="T1292"/>
      <c r="U1292"/>
      <c r="V1292"/>
      <c r="W1292"/>
      <c r="X1292"/>
      <c r="Y1292"/>
      <c r="Z1292"/>
      <c r="AA1292"/>
      <c r="AB1292"/>
      <c r="AC1292"/>
      <c r="AD1292"/>
      <c r="AE1292"/>
      <c r="AF1292"/>
      <c r="AG1292"/>
      <c r="AH1292"/>
      <c r="AI1292"/>
      <c r="AJ1292"/>
      <c r="AK1292"/>
      <c r="AL1292"/>
      <c r="AM1292"/>
      <c r="AN1292"/>
      <c r="AO1292"/>
      <c r="AP1292"/>
      <c r="AQ1292"/>
      <c r="AR1292"/>
      <c r="AS1292"/>
      <c r="AT1292"/>
      <c r="AU1292"/>
      <c r="AV1292"/>
      <c r="AW1292"/>
      <c r="AX1292"/>
    </row>
    <row r="1293" spans="1:50" x14ac:dyDescent="0.25">
      <c r="A1293"/>
      <c r="B1293"/>
      <c r="C1293"/>
      <c r="D1293"/>
      <c r="E1293"/>
      <c r="F1293" s="248"/>
      <c r="G1293"/>
      <c r="H1293" s="358"/>
      <c r="I1293"/>
      <c r="K1293"/>
      <c r="L1293"/>
      <c r="M1293"/>
      <c r="N1293"/>
      <c r="O1293"/>
      <c r="P1293"/>
      <c r="Q1293"/>
      <c r="R1293"/>
      <c r="S1293"/>
      <c r="T1293"/>
      <c r="U1293"/>
      <c r="V1293"/>
      <c r="W1293"/>
      <c r="X1293"/>
      <c r="Y1293"/>
      <c r="Z1293"/>
      <c r="AA1293"/>
      <c r="AB1293"/>
      <c r="AC1293"/>
      <c r="AD1293"/>
      <c r="AE1293"/>
      <c r="AF1293"/>
      <c r="AG1293"/>
      <c r="AH1293"/>
      <c r="AI1293"/>
      <c r="AJ1293"/>
      <c r="AK1293"/>
      <c r="AL1293"/>
      <c r="AM1293"/>
      <c r="AN1293"/>
      <c r="AO1293"/>
      <c r="AP1293"/>
      <c r="AQ1293"/>
      <c r="AR1293"/>
      <c r="AS1293"/>
      <c r="AT1293"/>
      <c r="AU1293"/>
      <c r="AV1293"/>
      <c r="AW1293"/>
      <c r="AX1293"/>
    </row>
    <row r="1294" spans="1:50" x14ac:dyDescent="0.25">
      <c r="A1294"/>
      <c r="B1294"/>
      <c r="C1294"/>
      <c r="D1294"/>
      <c r="E1294"/>
      <c r="F1294" s="248"/>
      <c r="G1294"/>
      <c r="H1294" s="358"/>
      <c r="I1294"/>
      <c r="K1294"/>
      <c r="L1294"/>
      <c r="M1294"/>
      <c r="N1294"/>
      <c r="O1294"/>
      <c r="P1294"/>
      <c r="Q1294"/>
      <c r="R1294"/>
      <c r="S1294"/>
      <c r="T1294"/>
      <c r="U1294"/>
      <c r="V1294"/>
      <c r="W1294"/>
      <c r="X1294"/>
      <c r="Y1294"/>
      <c r="Z1294"/>
      <c r="AA1294"/>
      <c r="AB1294"/>
      <c r="AC1294"/>
      <c r="AD1294"/>
      <c r="AE1294"/>
      <c r="AF1294"/>
      <c r="AG1294"/>
      <c r="AH1294"/>
      <c r="AI1294"/>
      <c r="AJ1294"/>
      <c r="AK1294"/>
      <c r="AL1294"/>
      <c r="AM1294"/>
      <c r="AN1294"/>
      <c r="AO1294"/>
      <c r="AP1294"/>
      <c r="AQ1294"/>
      <c r="AR1294"/>
      <c r="AS1294"/>
      <c r="AT1294"/>
      <c r="AU1294"/>
      <c r="AV1294"/>
      <c r="AW1294"/>
      <c r="AX1294"/>
    </row>
    <row r="1295" spans="1:50" x14ac:dyDescent="0.25">
      <c r="A1295"/>
      <c r="B1295"/>
      <c r="C1295"/>
      <c r="D1295"/>
      <c r="E1295"/>
      <c r="F1295" s="248"/>
      <c r="G1295"/>
      <c r="H1295" s="358"/>
      <c r="I1295"/>
      <c r="K1295"/>
      <c r="L1295"/>
      <c r="M1295"/>
      <c r="N1295"/>
      <c r="O1295"/>
      <c r="P1295"/>
      <c r="Q1295"/>
      <c r="R1295"/>
      <c r="S1295"/>
      <c r="T1295"/>
      <c r="U1295"/>
      <c r="V1295"/>
      <c r="W1295"/>
      <c r="X1295"/>
      <c r="Y1295"/>
      <c r="Z1295"/>
      <c r="AA1295"/>
      <c r="AB1295"/>
      <c r="AC1295"/>
      <c r="AD1295"/>
      <c r="AE1295"/>
      <c r="AF1295"/>
      <c r="AG1295"/>
      <c r="AH1295"/>
      <c r="AI1295"/>
      <c r="AJ1295"/>
      <c r="AK1295"/>
      <c r="AL1295"/>
      <c r="AM1295"/>
      <c r="AN1295"/>
      <c r="AO1295"/>
      <c r="AP1295"/>
      <c r="AQ1295"/>
      <c r="AR1295"/>
      <c r="AS1295"/>
      <c r="AT1295"/>
      <c r="AU1295"/>
      <c r="AV1295"/>
      <c r="AW1295"/>
      <c r="AX1295"/>
    </row>
    <row r="1296" spans="1:50" x14ac:dyDescent="0.25">
      <c r="A1296"/>
      <c r="B1296"/>
      <c r="C1296"/>
      <c r="D1296"/>
      <c r="E1296"/>
      <c r="F1296" s="248"/>
      <c r="G1296"/>
      <c r="H1296" s="358"/>
      <c r="I1296"/>
      <c r="K1296"/>
      <c r="L1296"/>
      <c r="M1296"/>
      <c r="N1296"/>
      <c r="O1296"/>
      <c r="P1296"/>
      <c r="Q1296"/>
      <c r="R1296"/>
      <c r="S1296"/>
      <c r="T1296"/>
      <c r="U1296"/>
      <c r="V1296"/>
      <c r="W1296"/>
      <c r="X1296"/>
      <c r="Y1296"/>
      <c r="Z1296"/>
      <c r="AA1296"/>
      <c r="AB1296"/>
      <c r="AC1296"/>
      <c r="AD1296"/>
      <c r="AE1296"/>
      <c r="AF1296"/>
      <c r="AG1296"/>
      <c r="AH1296"/>
      <c r="AI1296"/>
      <c r="AJ1296"/>
      <c r="AK1296"/>
      <c r="AL1296"/>
      <c r="AM1296"/>
      <c r="AN1296"/>
      <c r="AO1296"/>
      <c r="AP1296"/>
      <c r="AQ1296"/>
      <c r="AR1296"/>
      <c r="AS1296"/>
      <c r="AT1296"/>
      <c r="AU1296"/>
      <c r="AV1296"/>
      <c r="AW1296"/>
      <c r="AX1296"/>
    </row>
    <row r="1297" spans="1:50" x14ac:dyDescent="0.25">
      <c r="A1297"/>
      <c r="B1297"/>
      <c r="C1297"/>
      <c r="D1297"/>
      <c r="E1297"/>
      <c r="F1297" s="248"/>
      <c r="G1297"/>
      <c r="H1297" s="358"/>
      <c r="I1297"/>
      <c r="K1297"/>
      <c r="L1297"/>
      <c r="M1297"/>
      <c r="N1297"/>
      <c r="O1297"/>
      <c r="P1297"/>
      <c r="Q1297"/>
      <c r="R1297"/>
      <c r="S1297"/>
      <c r="T1297"/>
      <c r="U1297"/>
      <c r="V1297"/>
      <c r="W1297"/>
      <c r="X1297"/>
      <c r="Y1297"/>
      <c r="Z1297"/>
      <c r="AA1297"/>
      <c r="AB1297"/>
      <c r="AC1297"/>
      <c r="AD1297"/>
      <c r="AE1297"/>
      <c r="AF1297"/>
      <c r="AG1297"/>
      <c r="AH1297"/>
      <c r="AI1297"/>
      <c r="AJ1297"/>
      <c r="AK1297"/>
      <c r="AL1297"/>
      <c r="AM1297"/>
      <c r="AN1297"/>
      <c r="AO1297"/>
      <c r="AP1297"/>
      <c r="AQ1297"/>
      <c r="AR1297"/>
      <c r="AS1297"/>
      <c r="AT1297"/>
      <c r="AU1297"/>
      <c r="AV1297"/>
      <c r="AW1297"/>
      <c r="AX1297"/>
    </row>
    <row r="1298" spans="1:50" x14ac:dyDescent="0.25">
      <c r="A1298"/>
      <c r="B1298"/>
      <c r="C1298"/>
      <c r="D1298"/>
      <c r="E1298"/>
      <c r="F1298" s="248"/>
      <c r="G1298"/>
      <c r="H1298" s="358"/>
      <c r="I1298"/>
      <c r="K1298"/>
      <c r="L1298"/>
      <c r="M1298"/>
      <c r="N1298"/>
      <c r="O1298"/>
      <c r="P1298"/>
      <c r="Q1298"/>
      <c r="R1298"/>
      <c r="S1298"/>
      <c r="T1298"/>
      <c r="U1298"/>
      <c r="V1298"/>
      <c r="W1298"/>
      <c r="X1298"/>
      <c r="Y1298"/>
      <c r="Z1298"/>
      <c r="AA1298"/>
      <c r="AB1298"/>
      <c r="AC1298"/>
      <c r="AD1298"/>
      <c r="AE1298"/>
      <c r="AF1298"/>
      <c r="AG1298"/>
      <c r="AH1298"/>
      <c r="AI1298"/>
      <c r="AJ1298"/>
      <c r="AK1298"/>
      <c r="AL1298"/>
      <c r="AM1298"/>
      <c r="AN1298"/>
      <c r="AO1298"/>
      <c r="AP1298"/>
      <c r="AQ1298"/>
      <c r="AR1298"/>
      <c r="AS1298"/>
      <c r="AT1298"/>
      <c r="AU1298"/>
      <c r="AV1298"/>
      <c r="AW1298"/>
      <c r="AX1298"/>
    </row>
    <row r="1299" spans="1:50" x14ac:dyDescent="0.25">
      <c r="A1299"/>
      <c r="B1299"/>
      <c r="C1299"/>
      <c r="D1299"/>
      <c r="E1299"/>
      <c r="F1299" s="248"/>
      <c r="G1299"/>
      <c r="H1299" s="358"/>
      <c r="I1299"/>
      <c r="K1299"/>
      <c r="L1299"/>
      <c r="M1299"/>
      <c r="N1299"/>
      <c r="O1299"/>
      <c r="P1299"/>
      <c r="Q1299"/>
      <c r="R1299"/>
      <c r="S1299"/>
      <c r="T1299"/>
      <c r="U1299"/>
      <c r="V1299"/>
      <c r="W1299"/>
      <c r="X1299"/>
      <c r="Y1299"/>
      <c r="Z1299"/>
      <c r="AA1299"/>
      <c r="AB1299"/>
      <c r="AC1299"/>
      <c r="AD1299"/>
      <c r="AE1299"/>
      <c r="AF1299"/>
      <c r="AG1299"/>
      <c r="AH1299"/>
      <c r="AI1299"/>
      <c r="AJ1299"/>
      <c r="AK1299"/>
      <c r="AL1299"/>
      <c r="AM1299"/>
      <c r="AN1299"/>
      <c r="AO1299"/>
      <c r="AP1299"/>
      <c r="AQ1299"/>
      <c r="AR1299"/>
      <c r="AS1299"/>
      <c r="AT1299"/>
      <c r="AU1299"/>
      <c r="AV1299"/>
      <c r="AW1299"/>
      <c r="AX1299"/>
    </row>
    <row r="1300" spans="1:50" x14ac:dyDescent="0.25">
      <c r="A1300"/>
      <c r="B1300"/>
      <c r="C1300"/>
      <c r="D1300"/>
      <c r="E1300"/>
      <c r="F1300" s="248"/>
      <c r="G1300"/>
      <c r="H1300" s="358"/>
      <c r="I1300"/>
      <c r="K1300"/>
      <c r="L1300"/>
      <c r="M1300"/>
      <c r="N1300"/>
      <c r="O1300"/>
      <c r="P1300"/>
      <c r="Q1300"/>
      <c r="R1300"/>
      <c r="S1300"/>
      <c r="T1300"/>
      <c r="U1300"/>
      <c r="V1300"/>
      <c r="W1300"/>
      <c r="X1300"/>
      <c r="Y1300"/>
      <c r="Z1300"/>
      <c r="AA1300"/>
      <c r="AB1300"/>
      <c r="AC1300"/>
      <c r="AD1300"/>
      <c r="AE1300"/>
      <c r="AF1300"/>
      <c r="AG1300"/>
      <c r="AH1300"/>
      <c r="AI1300"/>
      <c r="AJ1300"/>
      <c r="AK1300"/>
      <c r="AL1300"/>
      <c r="AM1300"/>
      <c r="AN1300"/>
      <c r="AO1300"/>
      <c r="AP1300"/>
      <c r="AQ1300"/>
      <c r="AR1300"/>
      <c r="AS1300"/>
      <c r="AT1300"/>
      <c r="AU1300"/>
      <c r="AV1300"/>
      <c r="AW1300"/>
      <c r="AX1300"/>
    </row>
    <row r="1301" spans="1:50" x14ac:dyDescent="0.25">
      <c r="A1301"/>
      <c r="B1301"/>
      <c r="C1301"/>
      <c r="D1301"/>
      <c r="E1301"/>
      <c r="F1301" s="248"/>
      <c r="G1301"/>
      <c r="H1301" s="358"/>
      <c r="I1301"/>
      <c r="K1301"/>
      <c r="L1301"/>
      <c r="M1301"/>
      <c r="N1301"/>
      <c r="O1301"/>
      <c r="P1301"/>
      <c r="Q1301"/>
      <c r="R1301"/>
      <c r="S1301"/>
      <c r="T1301"/>
      <c r="U1301"/>
      <c r="V1301"/>
      <c r="W1301"/>
      <c r="X1301"/>
      <c r="Y1301"/>
      <c r="Z1301"/>
      <c r="AA1301"/>
      <c r="AB1301"/>
      <c r="AC1301"/>
      <c r="AD1301"/>
      <c r="AE1301"/>
      <c r="AF1301"/>
      <c r="AG1301"/>
      <c r="AH1301"/>
      <c r="AI1301"/>
      <c r="AJ1301"/>
      <c r="AK1301"/>
      <c r="AL1301"/>
      <c r="AM1301"/>
      <c r="AN1301"/>
      <c r="AO1301"/>
      <c r="AP1301"/>
      <c r="AQ1301"/>
      <c r="AR1301"/>
      <c r="AS1301"/>
      <c r="AT1301"/>
      <c r="AU1301"/>
      <c r="AV1301"/>
      <c r="AW1301"/>
      <c r="AX1301"/>
    </row>
    <row r="1302" spans="1:50" x14ac:dyDescent="0.25">
      <c r="A1302"/>
      <c r="B1302"/>
      <c r="C1302"/>
      <c r="D1302"/>
      <c r="E1302"/>
      <c r="F1302" s="248"/>
      <c r="G1302"/>
      <c r="H1302" s="358"/>
      <c r="I1302"/>
      <c r="K1302"/>
      <c r="L1302"/>
      <c r="M1302"/>
      <c r="N1302"/>
      <c r="O1302"/>
      <c r="P1302"/>
      <c r="Q1302"/>
      <c r="R1302"/>
      <c r="S1302"/>
      <c r="T1302"/>
      <c r="U1302"/>
      <c r="V1302"/>
      <c r="W1302"/>
      <c r="X1302"/>
      <c r="Y1302"/>
      <c r="Z1302"/>
      <c r="AA1302"/>
      <c r="AB1302"/>
      <c r="AC1302"/>
      <c r="AD1302"/>
      <c r="AE1302"/>
      <c r="AF1302"/>
      <c r="AG1302"/>
      <c r="AH1302"/>
      <c r="AI1302"/>
      <c r="AJ1302"/>
      <c r="AK1302"/>
      <c r="AL1302"/>
      <c r="AM1302"/>
      <c r="AN1302"/>
      <c r="AO1302"/>
      <c r="AP1302"/>
      <c r="AQ1302"/>
      <c r="AR1302"/>
      <c r="AS1302"/>
      <c r="AT1302"/>
      <c r="AU1302"/>
      <c r="AV1302"/>
      <c r="AW1302"/>
      <c r="AX1302"/>
    </row>
    <row r="1303" spans="1:50" x14ac:dyDescent="0.25">
      <c r="A1303"/>
      <c r="B1303"/>
      <c r="C1303"/>
      <c r="D1303"/>
      <c r="E1303"/>
      <c r="F1303" s="248"/>
      <c r="G1303"/>
      <c r="H1303" s="358"/>
      <c r="I1303"/>
      <c r="K1303"/>
      <c r="L1303"/>
      <c r="M1303"/>
      <c r="N1303"/>
      <c r="O1303"/>
      <c r="P1303"/>
      <c r="Q1303"/>
      <c r="R1303"/>
      <c r="S1303"/>
      <c r="T1303"/>
      <c r="U1303"/>
      <c r="V1303"/>
      <c r="W1303"/>
      <c r="X1303"/>
      <c r="Y1303"/>
      <c r="Z1303"/>
      <c r="AA1303"/>
      <c r="AB1303"/>
      <c r="AC1303"/>
      <c r="AD1303"/>
      <c r="AE1303"/>
      <c r="AF1303"/>
      <c r="AG1303"/>
      <c r="AH1303"/>
      <c r="AI1303"/>
      <c r="AJ1303"/>
      <c r="AK1303"/>
      <c r="AL1303"/>
      <c r="AM1303"/>
      <c r="AN1303"/>
      <c r="AO1303"/>
      <c r="AP1303"/>
      <c r="AQ1303"/>
      <c r="AR1303"/>
      <c r="AS1303"/>
      <c r="AT1303"/>
      <c r="AU1303"/>
      <c r="AV1303"/>
      <c r="AW1303"/>
      <c r="AX1303"/>
    </row>
    <row r="1304" spans="1:50" x14ac:dyDescent="0.25">
      <c r="A1304"/>
      <c r="B1304"/>
      <c r="C1304"/>
      <c r="D1304"/>
      <c r="E1304"/>
      <c r="F1304" s="248"/>
      <c r="G1304"/>
      <c r="H1304" s="358"/>
      <c r="I1304"/>
      <c r="K1304"/>
      <c r="L1304"/>
      <c r="M1304"/>
      <c r="N1304"/>
      <c r="O1304"/>
      <c r="P1304"/>
      <c r="Q1304"/>
      <c r="R1304"/>
      <c r="S1304"/>
      <c r="T1304"/>
      <c r="U1304"/>
      <c r="V1304"/>
      <c r="W1304"/>
      <c r="X1304"/>
      <c r="Y1304"/>
      <c r="Z1304"/>
      <c r="AA1304"/>
      <c r="AB1304"/>
      <c r="AC1304"/>
      <c r="AD1304"/>
      <c r="AE1304"/>
      <c r="AF1304"/>
      <c r="AG1304"/>
      <c r="AH1304"/>
      <c r="AI1304"/>
      <c r="AJ1304"/>
      <c r="AK1304"/>
      <c r="AL1304"/>
      <c r="AM1304"/>
      <c r="AN1304"/>
      <c r="AO1304"/>
      <c r="AP1304"/>
      <c r="AQ1304"/>
      <c r="AR1304"/>
      <c r="AS1304"/>
      <c r="AT1304"/>
      <c r="AU1304"/>
      <c r="AV1304"/>
      <c r="AW1304"/>
      <c r="AX1304"/>
    </row>
    <row r="1305" spans="1:50" x14ac:dyDescent="0.25">
      <c r="A1305"/>
      <c r="B1305"/>
      <c r="C1305"/>
      <c r="D1305"/>
      <c r="E1305"/>
      <c r="F1305" s="248"/>
      <c r="G1305"/>
      <c r="H1305" s="358"/>
      <c r="I1305"/>
      <c r="K1305"/>
      <c r="L1305"/>
      <c r="M1305"/>
      <c r="N1305"/>
      <c r="O1305"/>
      <c r="P1305"/>
      <c r="Q1305"/>
      <c r="R1305"/>
      <c r="S1305"/>
      <c r="T1305"/>
      <c r="U1305"/>
      <c r="V1305"/>
      <c r="W1305"/>
      <c r="X1305"/>
      <c r="Y1305"/>
      <c r="Z1305"/>
      <c r="AA1305"/>
      <c r="AB1305"/>
      <c r="AC1305"/>
      <c r="AD1305"/>
      <c r="AE1305"/>
      <c r="AF1305"/>
      <c r="AG1305"/>
      <c r="AH1305"/>
      <c r="AI1305"/>
      <c r="AJ1305"/>
      <c r="AK1305"/>
      <c r="AL1305"/>
      <c r="AM1305"/>
      <c r="AN1305"/>
      <c r="AO1305"/>
      <c r="AP1305"/>
      <c r="AQ1305"/>
      <c r="AR1305"/>
      <c r="AS1305"/>
      <c r="AT1305"/>
      <c r="AU1305"/>
      <c r="AV1305"/>
      <c r="AW1305"/>
      <c r="AX1305"/>
    </row>
    <row r="1306" spans="1:50" x14ac:dyDescent="0.25">
      <c r="A1306"/>
      <c r="B1306"/>
      <c r="C1306"/>
      <c r="D1306"/>
      <c r="E1306"/>
      <c r="F1306" s="248"/>
      <c r="G1306"/>
      <c r="H1306" s="358"/>
      <c r="I1306"/>
      <c r="K1306"/>
      <c r="L1306"/>
      <c r="M1306"/>
      <c r="N1306"/>
      <c r="O1306"/>
      <c r="P1306"/>
      <c r="Q1306"/>
      <c r="R1306"/>
      <c r="S1306"/>
      <c r="T1306"/>
      <c r="U1306"/>
      <c r="V1306"/>
      <c r="W1306"/>
      <c r="X1306"/>
      <c r="Y1306"/>
      <c r="Z1306"/>
      <c r="AA1306"/>
      <c r="AB1306"/>
      <c r="AC1306"/>
      <c r="AD1306"/>
      <c r="AE1306"/>
      <c r="AF1306"/>
      <c r="AG1306"/>
      <c r="AH1306"/>
      <c r="AI1306"/>
      <c r="AJ1306"/>
      <c r="AK1306"/>
      <c r="AL1306"/>
      <c r="AM1306"/>
      <c r="AN1306"/>
      <c r="AO1306"/>
      <c r="AP1306"/>
      <c r="AQ1306"/>
      <c r="AR1306"/>
      <c r="AS1306"/>
      <c r="AT1306"/>
      <c r="AU1306"/>
      <c r="AV1306"/>
      <c r="AW1306"/>
      <c r="AX1306"/>
    </row>
    <row r="1307" spans="1:50" x14ac:dyDescent="0.25">
      <c r="A1307"/>
      <c r="B1307"/>
      <c r="C1307"/>
      <c r="D1307"/>
      <c r="E1307"/>
      <c r="F1307" s="248"/>
      <c r="G1307"/>
      <c r="H1307" s="358"/>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c r="AN1307"/>
      <c r="AO1307"/>
      <c r="AP1307"/>
      <c r="AQ1307"/>
      <c r="AR1307"/>
      <c r="AS1307"/>
      <c r="AT1307"/>
      <c r="AU1307"/>
      <c r="AV1307"/>
      <c r="AW1307"/>
      <c r="AX1307"/>
    </row>
    <row r="1308" spans="1:50" x14ac:dyDescent="0.25">
      <c r="A1308"/>
      <c r="B1308"/>
      <c r="C1308"/>
      <c r="D1308"/>
      <c r="E1308"/>
      <c r="F1308" s="248"/>
      <c r="G1308"/>
      <c r="H1308" s="35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c r="AN1308"/>
      <c r="AO1308"/>
      <c r="AP1308"/>
      <c r="AQ1308"/>
      <c r="AR1308"/>
      <c r="AS1308"/>
      <c r="AT1308"/>
      <c r="AU1308"/>
      <c r="AV1308"/>
      <c r="AW1308"/>
      <c r="AX1308"/>
    </row>
    <row r="1309" spans="1:50" x14ac:dyDescent="0.25">
      <c r="A1309"/>
      <c r="B1309"/>
      <c r="C1309"/>
      <c r="D1309"/>
      <c r="E1309"/>
      <c r="F1309" s="248"/>
      <c r="G1309"/>
      <c r="H1309" s="358"/>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c r="AN1309"/>
      <c r="AO1309"/>
      <c r="AP1309"/>
      <c r="AQ1309"/>
      <c r="AR1309"/>
      <c r="AS1309"/>
      <c r="AT1309"/>
      <c r="AU1309"/>
      <c r="AV1309"/>
      <c r="AW1309"/>
      <c r="AX1309"/>
    </row>
    <row r="1310" spans="1:50" x14ac:dyDescent="0.25">
      <c r="A1310"/>
      <c r="B1310"/>
      <c r="C1310"/>
      <c r="D1310"/>
      <c r="E1310"/>
      <c r="F1310" s="248"/>
      <c r="G1310"/>
      <c r="H1310" s="358"/>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c r="AN1310"/>
      <c r="AO1310"/>
      <c r="AP1310"/>
      <c r="AQ1310"/>
      <c r="AR1310"/>
      <c r="AS1310"/>
      <c r="AT1310"/>
      <c r="AU1310"/>
      <c r="AV1310"/>
      <c r="AW1310"/>
      <c r="AX1310"/>
    </row>
    <row r="1311" spans="1:50" x14ac:dyDescent="0.25">
      <c r="A1311"/>
      <c r="B1311"/>
      <c r="C1311"/>
      <c r="D1311"/>
      <c r="E1311"/>
      <c r="F1311" s="248"/>
      <c r="G1311"/>
      <c r="H1311" s="358"/>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c r="AN1311"/>
      <c r="AO1311"/>
      <c r="AP1311"/>
      <c r="AQ1311"/>
      <c r="AR1311"/>
      <c r="AS1311"/>
      <c r="AT1311"/>
      <c r="AU1311"/>
      <c r="AV1311"/>
      <c r="AW1311"/>
      <c r="AX1311"/>
    </row>
    <row r="1312" spans="1:50" x14ac:dyDescent="0.25">
      <c r="A1312"/>
      <c r="B1312"/>
      <c r="C1312"/>
      <c r="D1312"/>
      <c r="E1312"/>
      <c r="F1312" s="248"/>
      <c r="G1312"/>
      <c r="H1312" s="358"/>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c r="AN1312"/>
      <c r="AO1312"/>
      <c r="AP1312"/>
      <c r="AQ1312"/>
      <c r="AR1312"/>
      <c r="AS1312"/>
      <c r="AT1312"/>
      <c r="AU1312"/>
      <c r="AV1312"/>
      <c r="AW1312"/>
      <c r="AX1312"/>
    </row>
    <row r="1313" spans="1:50" x14ac:dyDescent="0.25">
      <c r="A1313"/>
      <c r="B1313"/>
      <c r="C1313"/>
      <c r="D1313"/>
      <c r="E1313"/>
      <c r="F1313" s="248"/>
      <c r="G1313"/>
      <c r="H1313" s="358"/>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c r="AN1313"/>
      <c r="AO1313"/>
      <c r="AP1313"/>
      <c r="AQ1313"/>
      <c r="AR1313"/>
      <c r="AS1313"/>
      <c r="AT1313"/>
      <c r="AU1313"/>
      <c r="AV1313"/>
      <c r="AW1313"/>
      <c r="AX1313"/>
    </row>
    <row r="1314" spans="1:50" x14ac:dyDescent="0.25">
      <c r="A1314"/>
      <c r="B1314"/>
      <c r="C1314"/>
      <c r="D1314"/>
      <c r="E1314"/>
      <c r="F1314" s="248"/>
      <c r="G1314"/>
      <c r="H1314" s="358"/>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c r="AN1314"/>
      <c r="AO1314"/>
      <c r="AP1314"/>
      <c r="AQ1314"/>
      <c r="AR1314"/>
      <c r="AS1314"/>
      <c r="AT1314"/>
      <c r="AU1314"/>
      <c r="AV1314"/>
      <c r="AW1314"/>
      <c r="AX1314"/>
    </row>
    <row r="1315" spans="1:50" x14ac:dyDescent="0.25">
      <c r="A1315"/>
      <c r="B1315"/>
      <c r="C1315"/>
      <c r="D1315"/>
      <c r="E1315"/>
      <c r="F1315" s="248"/>
      <c r="G1315"/>
      <c r="H1315" s="358"/>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c r="AN1315"/>
      <c r="AO1315"/>
      <c r="AP1315"/>
      <c r="AQ1315"/>
      <c r="AR1315"/>
      <c r="AS1315"/>
      <c r="AT1315"/>
      <c r="AU1315"/>
      <c r="AV1315"/>
      <c r="AW1315"/>
      <c r="AX1315"/>
    </row>
    <row r="1316" spans="1:50" x14ac:dyDescent="0.25">
      <c r="A1316"/>
      <c r="B1316"/>
      <c r="C1316"/>
      <c r="D1316"/>
      <c r="E1316"/>
      <c r="F1316" s="248"/>
      <c r="G1316"/>
      <c r="H1316" s="358"/>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c r="AN1316"/>
      <c r="AO1316"/>
      <c r="AP1316"/>
      <c r="AQ1316"/>
      <c r="AR1316"/>
      <c r="AS1316"/>
      <c r="AT1316"/>
      <c r="AU1316"/>
      <c r="AV1316"/>
      <c r="AW1316"/>
      <c r="AX1316"/>
    </row>
    <row r="1317" spans="1:50" x14ac:dyDescent="0.25">
      <c r="A1317"/>
      <c r="B1317"/>
      <c r="C1317"/>
      <c r="D1317"/>
      <c r="E1317"/>
      <c r="F1317" s="248"/>
      <c r="G1317"/>
      <c r="H1317" s="358"/>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c r="AN1317"/>
      <c r="AO1317"/>
      <c r="AP1317"/>
      <c r="AQ1317"/>
      <c r="AR1317"/>
      <c r="AS1317"/>
      <c r="AT1317"/>
      <c r="AU1317"/>
      <c r="AV1317"/>
      <c r="AW1317"/>
      <c r="AX1317"/>
    </row>
    <row r="1318" spans="1:50" x14ac:dyDescent="0.25">
      <c r="A1318"/>
      <c r="B1318"/>
      <c r="C1318"/>
      <c r="D1318"/>
      <c r="E1318"/>
      <c r="F1318" s="248"/>
      <c r="G1318"/>
      <c r="H1318" s="35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c r="AN1318"/>
      <c r="AO1318"/>
      <c r="AP1318"/>
      <c r="AQ1318"/>
      <c r="AR1318"/>
      <c r="AS1318"/>
      <c r="AT1318"/>
      <c r="AU1318"/>
      <c r="AV1318"/>
      <c r="AW1318"/>
      <c r="AX1318"/>
    </row>
    <row r="1319" spans="1:50" x14ac:dyDescent="0.25">
      <c r="A1319"/>
      <c r="B1319"/>
      <c r="C1319"/>
      <c r="D1319"/>
      <c r="E1319"/>
      <c r="F1319" s="248"/>
      <c r="G1319"/>
      <c r="H1319" s="358"/>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c r="AN1319"/>
      <c r="AO1319"/>
      <c r="AP1319"/>
      <c r="AQ1319"/>
      <c r="AR1319"/>
      <c r="AS1319"/>
      <c r="AT1319"/>
      <c r="AU1319"/>
      <c r="AV1319"/>
      <c r="AW1319"/>
      <c r="AX1319"/>
    </row>
    <row r="1320" spans="1:50" x14ac:dyDescent="0.25">
      <c r="A1320"/>
      <c r="B1320"/>
      <c r="C1320"/>
      <c r="D1320"/>
      <c r="E1320"/>
      <c r="F1320" s="248"/>
      <c r="G1320"/>
      <c r="H1320" s="358"/>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c r="AN1320"/>
      <c r="AO1320"/>
      <c r="AP1320"/>
      <c r="AQ1320"/>
      <c r="AR1320"/>
      <c r="AS1320"/>
      <c r="AT1320"/>
      <c r="AU1320"/>
      <c r="AV1320"/>
      <c r="AW1320"/>
      <c r="AX1320"/>
    </row>
    <row r="1321" spans="1:50" x14ac:dyDescent="0.25">
      <c r="A1321"/>
      <c r="B1321"/>
      <c r="C1321"/>
      <c r="D1321"/>
      <c r="E1321"/>
      <c r="F1321" s="248"/>
      <c r="G1321"/>
      <c r="H1321" s="358"/>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c r="AN1321"/>
      <c r="AO1321"/>
      <c r="AP1321"/>
      <c r="AQ1321"/>
      <c r="AR1321"/>
      <c r="AS1321"/>
      <c r="AT1321"/>
      <c r="AU1321"/>
      <c r="AV1321"/>
      <c r="AW1321"/>
      <c r="AX1321"/>
    </row>
    <row r="1322" spans="1:50" x14ac:dyDescent="0.25">
      <c r="A1322"/>
      <c r="B1322"/>
      <c r="C1322"/>
      <c r="D1322"/>
      <c r="E1322"/>
      <c r="F1322" s="248"/>
      <c r="G1322"/>
      <c r="H1322" s="358"/>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c r="AN1322"/>
      <c r="AO1322"/>
      <c r="AP1322"/>
      <c r="AQ1322"/>
      <c r="AR1322"/>
      <c r="AS1322"/>
      <c r="AT1322"/>
      <c r="AU1322"/>
      <c r="AV1322"/>
      <c r="AW1322"/>
      <c r="AX1322"/>
    </row>
    <row r="1323" spans="1:50" x14ac:dyDescent="0.25">
      <c r="A1323"/>
      <c r="B1323"/>
      <c r="C1323"/>
      <c r="D1323"/>
      <c r="E1323"/>
      <c r="F1323" s="248"/>
      <c r="G1323"/>
      <c r="H1323" s="358"/>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c r="AN1323"/>
      <c r="AO1323"/>
      <c r="AP1323"/>
      <c r="AQ1323"/>
      <c r="AR1323"/>
      <c r="AS1323"/>
      <c r="AT1323"/>
      <c r="AU1323"/>
      <c r="AV1323"/>
      <c r="AW1323"/>
      <c r="AX1323"/>
    </row>
    <row r="1324" spans="1:50" x14ac:dyDescent="0.25">
      <c r="A1324"/>
      <c r="B1324"/>
      <c r="C1324"/>
      <c r="D1324"/>
      <c r="E1324"/>
      <c r="F1324" s="248"/>
      <c r="G1324"/>
      <c r="H1324" s="358"/>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c r="AN1324"/>
      <c r="AO1324"/>
      <c r="AP1324"/>
      <c r="AQ1324"/>
      <c r="AR1324"/>
      <c r="AS1324"/>
      <c r="AT1324"/>
      <c r="AU1324"/>
      <c r="AV1324"/>
      <c r="AW1324"/>
      <c r="AX1324"/>
    </row>
    <row r="1325" spans="1:50" x14ac:dyDescent="0.25">
      <c r="A1325"/>
      <c r="B1325"/>
      <c r="C1325"/>
      <c r="D1325"/>
      <c r="E1325"/>
      <c r="F1325" s="248"/>
      <c r="G1325"/>
      <c r="H1325" s="358"/>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c r="AN1325"/>
      <c r="AO1325"/>
      <c r="AP1325"/>
      <c r="AQ1325"/>
      <c r="AR1325"/>
      <c r="AS1325"/>
      <c r="AT1325"/>
      <c r="AU1325"/>
      <c r="AV1325"/>
      <c r="AW1325"/>
      <c r="AX1325"/>
    </row>
    <row r="1326" spans="1:50" x14ac:dyDescent="0.25">
      <c r="A1326"/>
      <c r="B1326"/>
      <c r="C1326"/>
      <c r="D1326"/>
      <c r="E1326"/>
      <c r="F1326" s="248"/>
      <c r="G1326"/>
      <c r="H1326" s="358"/>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c r="AN1326"/>
      <c r="AO1326"/>
      <c r="AP1326"/>
      <c r="AQ1326"/>
      <c r="AR1326"/>
      <c r="AS1326"/>
      <c r="AT1326"/>
      <c r="AU1326"/>
      <c r="AV1326"/>
      <c r="AW1326"/>
      <c r="AX1326"/>
    </row>
    <row r="1327" spans="1:50" x14ac:dyDescent="0.25">
      <c r="A1327"/>
      <c r="B1327"/>
      <c r="C1327"/>
      <c r="D1327"/>
      <c r="E1327"/>
      <c r="F1327" s="248"/>
      <c r="G1327"/>
      <c r="H1327" s="358"/>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c r="AN1327"/>
      <c r="AO1327"/>
      <c r="AP1327"/>
      <c r="AQ1327"/>
      <c r="AR1327"/>
      <c r="AS1327"/>
      <c r="AT1327"/>
      <c r="AU1327"/>
      <c r="AV1327"/>
      <c r="AW1327"/>
      <c r="AX1327"/>
    </row>
    <row r="1328" spans="1:50" x14ac:dyDescent="0.25">
      <c r="A1328"/>
      <c r="B1328"/>
      <c r="C1328"/>
      <c r="D1328"/>
      <c r="E1328"/>
      <c r="F1328" s="248"/>
      <c r="G1328"/>
      <c r="H1328" s="35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c r="AN1328"/>
      <c r="AO1328"/>
      <c r="AP1328"/>
      <c r="AQ1328"/>
      <c r="AR1328"/>
      <c r="AS1328"/>
      <c r="AT1328"/>
      <c r="AU1328"/>
      <c r="AV1328"/>
      <c r="AW1328"/>
      <c r="AX1328"/>
    </row>
    <row r="1329" spans="1:50" x14ac:dyDescent="0.25">
      <c r="A1329"/>
      <c r="B1329"/>
      <c r="C1329"/>
      <c r="D1329"/>
      <c r="E1329"/>
      <c r="F1329" s="248"/>
      <c r="G1329"/>
      <c r="H1329" s="358"/>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c r="AN1329"/>
      <c r="AO1329"/>
      <c r="AP1329"/>
      <c r="AQ1329"/>
      <c r="AR1329"/>
      <c r="AS1329"/>
      <c r="AT1329"/>
      <c r="AU1329"/>
      <c r="AV1329"/>
      <c r="AW1329"/>
      <c r="AX1329"/>
    </row>
    <row r="1330" spans="1:50" x14ac:dyDescent="0.25">
      <c r="A1330"/>
      <c r="B1330"/>
      <c r="C1330"/>
      <c r="D1330"/>
      <c r="E1330"/>
      <c r="F1330" s="248"/>
      <c r="G1330"/>
      <c r="H1330" s="358"/>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c r="AN1330"/>
      <c r="AO1330"/>
      <c r="AP1330"/>
      <c r="AQ1330"/>
      <c r="AR1330"/>
      <c r="AS1330"/>
      <c r="AT1330"/>
      <c r="AU1330"/>
      <c r="AV1330"/>
      <c r="AW1330"/>
      <c r="AX1330"/>
    </row>
    <row r="1331" spans="1:50" x14ac:dyDescent="0.25">
      <c r="A1331"/>
      <c r="B1331"/>
      <c r="C1331"/>
      <c r="D1331"/>
      <c r="E1331"/>
      <c r="F1331" s="248"/>
      <c r="G1331"/>
      <c r="H1331" s="358"/>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c r="AN1331"/>
      <c r="AO1331"/>
      <c r="AP1331"/>
      <c r="AQ1331"/>
      <c r="AR1331"/>
      <c r="AS1331"/>
      <c r="AT1331"/>
      <c r="AU1331"/>
      <c r="AV1331"/>
      <c r="AW1331"/>
      <c r="AX1331"/>
    </row>
    <row r="1332" spans="1:50" x14ac:dyDescent="0.25">
      <c r="A1332"/>
      <c r="B1332"/>
      <c r="C1332"/>
      <c r="D1332"/>
      <c r="E1332"/>
      <c r="F1332" s="248"/>
      <c r="G1332"/>
      <c r="H1332" s="358"/>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c r="AN1332"/>
      <c r="AO1332"/>
      <c r="AP1332"/>
      <c r="AQ1332"/>
      <c r="AR1332"/>
      <c r="AS1332"/>
      <c r="AT1332"/>
      <c r="AU1332"/>
      <c r="AV1332"/>
      <c r="AW1332"/>
      <c r="AX1332"/>
    </row>
    <row r="1333" spans="1:50" x14ac:dyDescent="0.25">
      <c r="A1333"/>
      <c r="B1333"/>
      <c r="C1333"/>
      <c r="D1333"/>
      <c r="E1333"/>
      <c r="F1333" s="248"/>
      <c r="G1333"/>
      <c r="H1333" s="358"/>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c r="AN1333"/>
      <c r="AO1333"/>
      <c r="AP1333"/>
      <c r="AQ1333"/>
      <c r="AR1333"/>
      <c r="AS1333"/>
      <c r="AT1333"/>
      <c r="AU1333"/>
      <c r="AV1333"/>
      <c r="AW1333"/>
      <c r="AX1333"/>
    </row>
    <row r="1334" spans="1:50" x14ac:dyDescent="0.25">
      <c r="A1334"/>
      <c r="B1334"/>
      <c r="C1334"/>
      <c r="D1334"/>
      <c r="E1334"/>
      <c r="F1334" s="248"/>
      <c r="G1334"/>
      <c r="H1334" s="358"/>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c r="AN1334"/>
      <c r="AO1334"/>
      <c r="AP1334"/>
      <c r="AQ1334"/>
      <c r="AR1334"/>
      <c r="AS1334"/>
      <c r="AT1334"/>
      <c r="AU1334"/>
      <c r="AV1334"/>
      <c r="AW1334"/>
      <c r="AX1334"/>
    </row>
    <row r="1335" spans="1:50" x14ac:dyDescent="0.25">
      <c r="A1335"/>
      <c r="B1335"/>
      <c r="C1335"/>
      <c r="D1335"/>
      <c r="E1335"/>
      <c r="F1335" s="248"/>
      <c r="G1335"/>
      <c r="H1335" s="358"/>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c r="AN1335"/>
      <c r="AO1335"/>
      <c r="AP1335"/>
      <c r="AQ1335"/>
      <c r="AR1335"/>
      <c r="AS1335"/>
      <c r="AT1335"/>
      <c r="AU1335"/>
      <c r="AV1335"/>
      <c r="AW1335"/>
      <c r="AX1335"/>
    </row>
    <row r="1336" spans="1:50" x14ac:dyDescent="0.25">
      <c r="A1336"/>
      <c r="B1336"/>
      <c r="C1336"/>
      <c r="D1336"/>
      <c r="E1336"/>
      <c r="F1336" s="248"/>
      <c r="G1336"/>
      <c r="H1336" s="358"/>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c r="AN1336"/>
      <c r="AO1336"/>
      <c r="AP1336"/>
      <c r="AQ1336"/>
      <c r="AR1336"/>
      <c r="AS1336"/>
      <c r="AT1336"/>
      <c r="AU1336"/>
      <c r="AV1336"/>
      <c r="AW1336"/>
      <c r="AX1336"/>
    </row>
    <row r="1337" spans="1:50" x14ac:dyDescent="0.25">
      <c r="A1337"/>
      <c r="B1337"/>
      <c r="C1337"/>
      <c r="D1337"/>
      <c r="E1337"/>
      <c r="F1337" s="248"/>
      <c r="G1337"/>
      <c r="H1337" s="358"/>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c r="AN1337"/>
      <c r="AO1337"/>
      <c r="AP1337"/>
      <c r="AQ1337"/>
      <c r="AR1337"/>
      <c r="AS1337"/>
      <c r="AT1337"/>
      <c r="AU1337"/>
      <c r="AV1337"/>
      <c r="AW1337"/>
      <c r="AX1337"/>
    </row>
    <row r="1338" spans="1:50" x14ac:dyDescent="0.25">
      <c r="A1338"/>
      <c r="B1338"/>
      <c r="C1338"/>
      <c r="D1338"/>
      <c r="E1338"/>
      <c r="F1338" s="248"/>
      <c r="G1338"/>
      <c r="H1338" s="35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c r="AN1338"/>
      <c r="AO1338"/>
      <c r="AP1338"/>
      <c r="AQ1338"/>
      <c r="AR1338"/>
      <c r="AS1338"/>
      <c r="AT1338"/>
      <c r="AU1338"/>
      <c r="AV1338"/>
      <c r="AW1338"/>
      <c r="AX1338"/>
    </row>
    <row r="1339" spans="1:50" x14ac:dyDescent="0.25">
      <c r="A1339"/>
      <c r="B1339"/>
      <c r="C1339"/>
      <c r="D1339"/>
      <c r="E1339"/>
      <c r="F1339" s="248"/>
      <c r="G1339"/>
      <c r="H1339" s="358"/>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c r="AN1339"/>
      <c r="AO1339"/>
      <c r="AP1339"/>
      <c r="AQ1339"/>
      <c r="AR1339"/>
      <c r="AS1339"/>
      <c r="AT1339"/>
      <c r="AU1339"/>
      <c r="AV1339"/>
      <c r="AW1339"/>
      <c r="AX1339"/>
    </row>
    <row r="1340" spans="1:50" x14ac:dyDescent="0.25">
      <c r="A1340"/>
      <c r="B1340"/>
      <c r="C1340"/>
      <c r="D1340"/>
      <c r="E1340"/>
      <c r="F1340" s="248"/>
      <c r="G1340"/>
      <c r="H1340" s="358"/>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c r="AN1340"/>
      <c r="AO1340"/>
      <c r="AP1340"/>
      <c r="AQ1340"/>
      <c r="AR1340"/>
      <c r="AS1340"/>
      <c r="AT1340"/>
      <c r="AU1340"/>
      <c r="AV1340"/>
      <c r="AW1340"/>
      <c r="AX1340"/>
    </row>
    <row r="1341" spans="1:50" x14ac:dyDescent="0.25">
      <c r="A1341"/>
      <c r="B1341"/>
      <c r="C1341"/>
      <c r="D1341"/>
      <c r="E1341"/>
      <c r="F1341" s="248"/>
      <c r="G1341"/>
      <c r="H1341" s="358"/>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c r="AN1341"/>
      <c r="AO1341"/>
      <c r="AP1341"/>
      <c r="AQ1341"/>
      <c r="AR1341"/>
      <c r="AS1341"/>
      <c r="AT1341"/>
      <c r="AU1341"/>
      <c r="AV1341"/>
      <c r="AW1341"/>
      <c r="AX1341"/>
    </row>
    <row r="1342" spans="1:50" x14ac:dyDescent="0.25">
      <c r="A1342"/>
      <c r="B1342"/>
      <c r="C1342"/>
      <c r="D1342"/>
      <c r="E1342"/>
      <c r="F1342" s="248"/>
      <c r="G1342"/>
      <c r="H1342" s="358"/>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c r="AN1342"/>
      <c r="AO1342"/>
      <c r="AP1342"/>
      <c r="AQ1342"/>
      <c r="AR1342"/>
      <c r="AS1342"/>
      <c r="AT1342"/>
      <c r="AU1342"/>
      <c r="AV1342"/>
      <c r="AW1342"/>
      <c r="AX1342"/>
    </row>
    <row r="1343" spans="1:50" x14ac:dyDescent="0.25">
      <c r="A1343"/>
      <c r="B1343"/>
      <c r="C1343"/>
      <c r="D1343"/>
      <c r="E1343"/>
      <c r="F1343" s="248"/>
      <c r="G1343"/>
      <c r="H1343" s="358"/>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c r="AN1343"/>
      <c r="AO1343"/>
      <c r="AP1343"/>
      <c r="AQ1343"/>
      <c r="AR1343"/>
      <c r="AS1343"/>
      <c r="AT1343"/>
      <c r="AU1343"/>
      <c r="AV1343"/>
      <c r="AW1343"/>
      <c r="AX1343"/>
    </row>
    <row r="1344" spans="1:50" x14ac:dyDescent="0.25">
      <c r="A1344"/>
      <c r="B1344"/>
      <c r="C1344"/>
      <c r="D1344"/>
      <c r="E1344"/>
      <c r="F1344" s="248"/>
      <c r="G1344"/>
      <c r="H1344" s="358"/>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c r="AN1344"/>
      <c r="AO1344"/>
      <c r="AP1344"/>
      <c r="AQ1344"/>
      <c r="AR1344"/>
      <c r="AS1344"/>
      <c r="AT1344"/>
      <c r="AU1344"/>
      <c r="AV1344"/>
      <c r="AW1344"/>
      <c r="AX1344"/>
    </row>
    <row r="1345" spans="1:50" x14ac:dyDescent="0.25">
      <c r="A1345"/>
      <c r="B1345"/>
      <c r="C1345"/>
      <c r="D1345"/>
      <c r="E1345"/>
      <c r="F1345" s="248"/>
      <c r="G1345"/>
      <c r="H1345" s="358"/>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c r="AN1345"/>
      <c r="AO1345"/>
      <c r="AP1345"/>
      <c r="AQ1345"/>
      <c r="AR1345"/>
      <c r="AS1345"/>
      <c r="AT1345"/>
      <c r="AU1345"/>
      <c r="AV1345"/>
      <c r="AW1345"/>
      <c r="AX1345"/>
    </row>
    <row r="1346" spans="1:50" x14ac:dyDescent="0.25">
      <c r="A1346"/>
      <c r="B1346"/>
      <c r="C1346"/>
      <c r="D1346"/>
      <c r="E1346"/>
      <c r="F1346" s="248"/>
      <c r="G1346"/>
      <c r="H1346" s="358"/>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c r="AN1346"/>
      <c r="AO1346"/>
      <c r="AP1346"/>
      <c r="AQ1346"/>
      <c r="AR1346"/>
      <c r="AS1346"/>
      <c r="AT1346"/>
      <c r="AU1346"/>
      <c r="AV1346"/>
      <c r="AW1346"/>
      <c r="AX1346"/>
    </row>
    <row r="1347" spans="1:50" x14ac:dyDescent="0.25">
      <c r="A1347"/>
      <c r="B1347"/>
      <c r="C1347"/>
      <c r="D1347"/>
      <c r="E1347"/>
      <c r="F1347" s="248"/>
      <c r="G1347"/>
      <c r="H1347" s="358"/>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c r="AN1347"/>
      <c r="AO1347"/>
      <c r="AP1347"/>
      <c r="AQ1347"/>
      <c r="AR1347"/>
      <c r="AS1347"/>
      <c r="AT1347"/>
      <c r="AU1347"/>
      <c r="AV1347"/>
      <c r="AW1347"/>
      <c r="AX1347"/>
    </row>
    <row r="1348" spans="1:50" x14ac:dyDescent="0.25">
      <c r="A1348"/>
      <c r="B1348"/>
      <c r="C1348"/>
      <c r="D1348"/>
      <c r="E1348"/>
      <c r="F1348" s="248"/>
      <c r="G1348"/>
      <c r="H1348" s="35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c r="AN1348"/>
      <c r="AO1348"/>
      <c r="AP1348"/>
      <c r="AQ1348"/>
      <c r="AR1348"/>
      <c r="AS1348"/>
      <c r="AT1348"/>
      <c r="AU1348"/>
      <c r="AV1348"/>
      <c r="AW1348"/>
      <c r="AX1348"/>
    </row>
    <row r="1349" spans="1:50" x14ac:dyDescent="0.25">
      <c r="A1349"/>
      <c r="B1349"/>
      <c r="C1349"/>
      <c r="D1349"/>
      <c r="E1349"/>
      <c r="F1349" s="248"/>
      <c r="G1349"/>
      <c r="H1349" s="358"/>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c r="AN1349"/>
      <c r="AO1349"/>
      <c r="AP1349"/>
      <c r="AQ1349"/>
      <c r="AR1349"/>
      <c r="AS1349"/>
      <c r="AT1349"/>
      <c r="AU1349"/>
      <c r="AV1349"/>
      <c r="AW1349"/>
      <c r="AX1349"/>
    </row>
    <row r="1350" spans="1:50" x14ac:dyDescent="0.25">
      <c r="A1350"/>
      <c r="B1350"/>
      <c r="C1350"/>
      <c r="D1350"/>
      <c r="E1350"/>
      <c r="F1350" s="248"/>
      <c r="G1350"/>
      <c r="H1350" s="358"/>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c r="AN1350"/>
      <c r="AO1350"/>
      <c r="AP1350"/>
      <c r="AQ1350"/>
      <c r="AR1350"/>
      <c r="AS1350"/>
      <c r="AT1350"/>
      <c r="AU1350"/>
      <c r="AV1350"/>
      <c r="AW1350"/>
      <c r="AX1350"/>
    </row>
    <row r="1351" spans="1:50" x14ac:dyDescent="0.25">
      <c r="A1351"/>
      <c r="B1351"/>
      <c r="C1351"/>
      <c r="D1351"/>
      <c r="E1351"/>
      <c r="F1351" s="248"/>
      <c r="G1351"/>
      <c r="H1351" s="358"/>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c r="AN1351"/>
      <c r="AO1351"/>
      <c r="AP1351"/>
      <c r="AQ1351"/>
      <c r="AR1351"/>
      <c r="AS1351"/>
      <c r="AT1351"/>
      <c r="AU1351"/>
      <c r="AV1351"/>
      <c r="AW1351"/>
      <c r="AX1351"/>
    </row>
    <row r="1352" spans="1:50" x14ac:dyDescent="0.25">
      <c r="A1352"/>
      <c r="B1352"/>
      <c r="C1352"/>
      <c r="D1352"/>
      <c r="E1352"/>
      <c r="F1352" s="248"/>
      <c r="G1352"/>
      <c r="H1352" s="358"/>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c r="AN1352"/>
      <c r="AO1352"/>
      <c r="AP1352"/>
      <c r="AQ1352"/>
      <c r="AR1352"/>
      <c r="AS1352"/>
      <c r="AT1352"/>
      <c r="AU1352"/>
      <c r="AV1352"/>
      <c r="AW1352"/>
      <c r="AX1352"/>
    </row>
    <row r="1353" spans="1:50" x14ac:dyDescent="0.25">
      <c r="A1353"/>
      <c r="B1353"/>
      <c r="C1353"/>
      <c r="D1353"/>
      <c r="E1353"/>
      <c r="F1353" s="248"/>
      <c r="G1353"/>
      <c r="H1353" s="358"/>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c r="AN1353"/>
      <c r="AO1353"/>
      <c r="AP1353"/>
      <c r="AQ1353"/>
      <c r="AR1353"/>
      <c r="AS1353"/>
      <c r="AT1353"/>
      <c r="AU1353"/>
      <c r="AV1353"/>
      <c r="AW1353"/>
      <c r="AX1353"/>
    </row>
    <row r="1354" spans="1:50" x14ac:dyDescent="0.25">
      <c r="A1354"/>
      <c r="B1354"/>
      <c r="C1354"/>
      <c r="D1354"/>
      <c r="E1354"/>
      <c r="F1354" s="248"/>
      <c r="G1354"/>
      <c r="H1354" s="358"/>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c r="AN1354"/>
      <c r="AO1354"/>
      <c r="AP1354"/>
      <c r="AQ1354"/>
      <c r="AR1354"/>
      <c r="AS1354"/>
      <c r="AT1354"/>
      <c r="AU1354"/>
      <c r="AV1354"/>
      <c r="AW1354"/>
      <c r="AX1354"/>
    </row>
    <row r="1355" spans="1:50" x14ac:dyDescent="0.25">
      <c r="A1355"/>
      <c r="B1355"/>
      <c r="C1355"/>
      <c r="D1355"/>
      <c r="E1355"/>
      <c r="F1355" s="248"/>
      <c r="G1355"/>
      <c r="H1355" s="358"/>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c r="AN1355"/>
      <c r="AO1355"/>
      <c r="AP1355"/>
      <c r="AQ1355"/>
      <c r="AR1355"/>
      <c r="AS1355"/>
      <c r="AT1355"/>
      <c r="AU1355"/>
      <c r="AV1355"/>
      <c r="AW1355"/>
      <c r="AX1355"/>
    </row>
    <row r="1356" spans="1:50" x14ac:dyDescent="0.25">
      <c r="A1356"/>
      <c r="B1356"/>
      <c r="C1356"/>
      <c r="D1356"/>
      <c r="E1356"/>
      <c r="F1356" s="248"/>
      <c r="G1356"/>
      <c r="H1356" s="358"/>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c r="AN1356"/>
      <c r="AO1356"/>
      <c r="AP1356"/>
      <c r="AQ1356"/>
      <c r="AR1356"/>
      <c r="AS1356"/>
      <c r="AT1356"/>
      <c r="AU1356"/>
      <c r="AV1356"/>
      <c r="AW1356"/>
      <c r="AX1356"/>
    </row>
    <row r="1357" spans="1:50" x14ac:dyDescent="0.25">
      <c r="A1357"/>
      <c r="B1357"/>
      <c r="C1357"/>
      <c r="D1357"/>
      <c r="E1357"/>
      <c r="F1357" s="248"/>
      <c r="G1357"/>
      <c r="H1357" s="358"/>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c r="AN1357"/>
      <c r="AO1357"/>
      <c r="AP1357"/>
      <c r="AQ1357"/>
      <c r="AR1357"/>
      <c r="AS1357"/>
      <c r="AT1357"/>
      <c r="AU1357"/>
      <c r="AV1357"/>
      <c r="AW1357"/>
      <c r="AX1357"/>
    </row>
    <row r="1358" spans="1:50" x14ac:dyDescent="0.25">
      <c r="A1358"/>
      <c r="B1358"/>
      <c r="C1358"/>
      <c r="D1358"/>
      <c r="E1358"/>
      <c r="F1358" s="248"/>
      <c r="G1358"/>
      <c r="H1358" s="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c r="AN1358"/>
      <c r="AO1358"/>
      <c r="AP1358"/>
      <c r="AQ1358"/>
      <c r="AR1358"/>
      <c r="AS1358"/>
      <c r="AT1358"/>
      <c r="AU1358"/>
      <c r="AV1358"/>
      <c r="AW1358"/>
      <c r="AX1358"/>
    </row>
    <row r="1359" spans="1:50" x14ac:dyDescent="0.25">
      <c r="A1359"/>
      <c r="B1359"/>
      <c r="C1359"/>
      <c r="D1359"/>
      <c r="E1359"/>
      <c r="F1359" s="248"/>
      <c r="G1359"/>
      <c r="H1359" s="358"/>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c r="AN1359"/>
      <c r="AO1359"/>
      <c r="AP1359"/>
      <c r="AQ1359"/>
      <c r="AR1359"/>
      <c r="AS1359"/>
      <c r="AT1359"/>
      <c r="AU1359"/>
      <c r="AV1359"/>
      <c r="AW1359"/>
      <c r="AX1359"/>
    </row>
    <row r="1360" spans="1:50" x14ac:dyDescent="0.25">
      <c r="A1360"/>
      <c r="B1360"/>
      <c r="C1360"/>
      <c r="D1360"/>
      <c r="E1360"/>
      <c r="F1360" s="248"/>
      <c r="G1360"/>
      <c r="H1360" s="358"/>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c r="AN1360"/>
      <c r="AO1360"/>
      <c r="AP1360"/>
      <c r="AQ1360"/>
      <c r="AR1360"/>
      <c r="AS1360"/>
      <c r="AT1360"/>
      <c r="AU1360"/>
      <c r="AV1360"/>
      <c r="AW1360"/>
      <c r="AX1360"/>
    </row>
    <row r="1361" spans="1:50" x14ac:dyDescent="0.25">
      <c r="A1361"/>
      <c r="B1361"/>
      <c r="C1361"/>
      <c r="D1361"/>
      <c r="E1361"/>
      <c r="F1361" s="248"/>
      <c r="G1361"/>
      <c r="H1361" s="358"/>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c r="AN1361"/>
      <c r="AO1361"/>
      <c r="AP1361"/>
      <c r="AQ1361"/>
      <c r="AR1361"/>
      <c r="AS1361"/>
      <c r="AT1361"/>
      <c r="AU1361"/>
      <c r="AV1361"/>
      <c r="AW1361"/>
      <c r="AX1361"/>
    </row>
    <row r="1362" spans="1:50" x14ac:dyDescent="0.25">
      <c r="A1362"/>
      <c r="B1362"/>
      <c r="C1362"/>
      <c r="D1362"/>
      <c r="E1362"/>
      <c r="F1362" s="248"/>
      <c r="G1362"/>
      <c r="H1362" s="358"/>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c r="AN1362"/>
      <c r="AO1362"/>
      <c r="AP1362"/>
      <c r="AQ1362"/>
      <c r="AR1362"/>
      <c r="AS1362"/>
      <c r="AT1362"/>
      <c r="AU1362"/>
      <c r="AV1362"/>
      <c r="AW1362"/>
      <c r="AX1362"/>
    </row>
    <row r="1363" spans="1:50" x14ac:dyDescent="0.25">
      <c r="A1363"/>
      <c r="B1363"/>
      <c r="C1363"/>
      <c r="D1363"/>
      <c r="E1363"/>
      <c r="F1363" s="248"/>
      <c r="G1363"/>
      <c r="H1363" s="358"/>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c r="AN1363"/>
      <c r="AO1363"/>
      <c r="AP1363"/>
      <c r="AQ1363"/>
      <c r="AR1363"/>
      <c r="AS1363"/>
      <c r="AT1363"/>
      <c r="AU1363"/>
      <c r="AV1363"/>
      <c r="AW1363"/>
      <c r="AX1363"/>
    </row>
    <row r="1364" spans="1:50" x14ac:dyDescent="0.25">
      <c r="A1364"/>
      <c r="B1364"/>
      <c r="C1364"/>
      <c r="D1364"/>
      <c r="E1364"/>
      <c r="F1364" s="248"/>
      <c r="G1364"/>
      <c r="H1364" s="358"/>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c r="AN1364"/>
      <c r="AO1364"/>
      <c r="AP1364"/>
      <c r="AQ1364"/>
      <c r="AR1364"/>
      <c r="AS1364"/>
      <c r="AT1364"/>
      <c r="AU1364"/>
      <c r="AV1364"/>
      <c r="AW1364"/>
      <c r="AX1364"/>
    </row>
    <row r="1365" spans="1:50" x14ac:dyDescent="0.25">
      <c r="A1365"/>
      <c r="B1365"/>
      <c r="C1365"/>
      <c r="D1365"/>
      <c r="E1365"/>
      <c r="F1365" s="248"/>
      <c r="G1365"/>
      <c r="H1365" s="358"/>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c r="AN1365"/>
      <c r="AO1365"/>
      <c r="AP1365"/>
      <c r="AQ1365"/>
      <c r="AR1365"/>
      <c r="AS1365"/>
      <c r="AT1365"/>
      <c r="AU1365"/>
      <c r="AV1365"/>
      <c r="AW1365"/>
      <c r="AX1365"/>
    </row>
    <row r="1366" spans="1:50" x14ac:dyDescent="0.25">
      <c r="A1366"/>
      <c r="B1366"/>
      <c r="C1366"/>
      <c r="D1366"/>
      <c r="E1366"/>
      <c r="F1366" s="248"/>
      <c r="G1366"/>
      <c r="H1366" s="358"/>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c r="AN1366"/>
      <c r="AO1366"/>
      <c r="AP1366"/>
      <c r="AQ1366"/>
      <c r="AR1366"/>
      <c r="AS1366"/>
      <c r="AT1366"/>
      <c r="AU1366"/>
      <c r="AV1366"/>
      <c r="AW1366"/>
      <c r="AX1366"/>
    </row>
    <row r="1367" spans="1:50" x14ac:dyDescent="0.25">
      <c r="A1367"/>
      <c r="B1367"/>
      <c r="C1367"/>
      <c r="D1367"/>
      <c r="E1367"/>
      <c r="F1367" s="248"/>
      <c r="G1367"/>
      <c r="H1367" s="358"/>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c r="AN1367"/>
      <c r="AO1367"/>
      <c r="AP1367"/>
      <c r="AQ1367"/>
      <c r="AR1367"/>
      <c r="AS1367"/>
      <c r="AT1367"/>
      <c r="AU1367"/>
      <c r="AV1367"/>
      <c r="AW1367"/>
      <c r="AX1367"/>
    </row>
    <row r="1368" spans="1:50" x14ac:dyDescent="0.25">
      <c r="A1368"/>
      <c r="B1368"/>
      <c r="C1368"/>
      <c r="D1368"/>
      <c r="E1368"/>
      <c r="F1368" s="248"/>
      <c r="G1368"/>
      <c r="H1368" s="35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c r="AN1368"/>
      <c r="AO1368"/>
      <c r="AP1368"/>
      <c r="AQ1368"/>
      <c r="AR1368"/>
      <c r="AS1368"/>
      <c r="AT1368"/>
      <c r="AU1368"/>
      <c r="AV1368"/>
      <c r="AW1368"/>
      <c r="AX1368"/>
    </row>
    <row r="1369" spans="1:50" x14ac:dyDescent="0.25">
      <c r="A1369"/>
      <c r="B1369"/>
      <c r="C1369"/>
      <c r="D1369"/>
      <c r="E1369"/>
      <c r="F1369" s="248"/>
      <c r="G1369"/>
      <c r="H1369" s="358"/>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c r="AN1369"/>
      <c r="AO1369"/>
      <c r="AP1369"/>
      <c r="AQ1369"/>
      <c r="AR1369"/>
      <c r="AS1369"/>
      <c r="AT1369"/>
      <c r="AU1369"/>
      <c r="AV1369"/>
      <c r="AW1369"/>
      <c r="AX1369"/>
    </row>
    <row r="1370" spans="1:50" x14ac:dyDescent="0.25">
      <c r="A1370"/>
      <c r="B1370"/>
      <c r="C1370"/>
      <c r="D1370"/>
      <c r="E1370"/>
      <c r="F1370" s="248"/>
      <c r="G1370"/>
      <c r="H1370" s="358"/>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c r="AN1370"/>
      <c r="AO1370"/>
      <c r="AP1370"/>
      <c r="AQ1370"/>
      <c r="AR1370"/>
      <c r="AS1370"/>
      <c r="AT1370"/>
      <c r="AU1370"/>
      <c r="AV1370"/>
      <c r="AW1370"/>
      <c r="AX1370"/>
    </row>
    <row r="1371" spans="1:50" x14ac:dyDescent="0.25">
      <c r="A1371"/>
      <c r="B1371"/>
      <c r="C1371"/>
      <c r="D1371"/>
      <c r="E1371"/>
      <c r="F1371" s="248"/>
      <c r="G1371"/>
      <c r="H1371" s="358"/>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c r="AN1371"/>
      <c r="AO1371"/>
      <c r="AP1371"/>
      <c r="AQ1371"/>
      <c r="AR1371"/>
      <c r="AS1371"/>
      <c r="AT1371"/>
      <c r="AU1371"/>
      <c r="AV1371"/>
      <c r="AW1371"/>
      <c r="AX1371"/>
    </row>
    <row r="1372" spans="1:50" x14ac:dyDescent="0.25">
      <c r="A1372"/>
      <c r="B1372"/>
      <c r="C1372"/>
      <c r="D1372"/>
      <c r="E1372"/>
      <c r="F1372" s="248"/>
      <c r="G1372"/>
      <c r="H1372" s="358"/>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c r="AN1372"/>
      <c r="AO1372"/>
      <c r="AP1372"/>
      <c r="AQ1372"/>
      <c r="AR1372"/>
      <c r="AS1372"/>
      <c r="AT1372"/>
      <c r="AU1372"/>
      <c r="AV1372"/>
      <c r="AW1372"/>
      <c r="AX1372"/>
    </row>
    <row r="1373" spans="1:50" x14ac:dyDescent="0.25">
      <c r="A1373"/>
      <c r="B1373"/>
      <c r="C1373"/>
      <c r="D1373"/>
      <c r="E1373"/>
      <c r="F1373" s="248"/>
      <c r="G1373"/>
      <c r="H1373" s="358"/>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c r="AN1373"/>
      <c r="AO1373"/>
      <c r="AP1373"/>
      <c r="AQ1373"/>
      <c r="AR1373"/>
      <c r="AS1373"/>
      <c r="AT1373"/>
      <c r="AU1373"/>
      <c r="AV1373"/>
      <c r="AW1373"/>
      <c r="AX1373"/>
    </row>
    <row r="1374" spans="1:50" x14ac:dyDescent="0.25">
      <c r="A1374"/>
      <c r="B1374"/>
      <c r="C1374"/>
      <c r="D1374"/>
      <c r="E1374"/>
      <c r="F1374" s="248"/>
      <c r="G1374"/>
      <c r="H1374" s="358"/>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c r="AN1374"/>
      <c r="AO1374"/>
      <c r="AP1374"/>
      <c r="AQ1374"/>
      <c r="AR1374"/>
      <c r="AS1374"/>
      <c r="AT1374"/>
      <c r="AU1374"/>
      <c r="AV1374"/>
      <c r="AW1374"/>
      <c r="AX1374"/>
    </row>
    <row r="1375" spans="1:50" x14ac:dyDescent="0.25">
      <c r="A1375"/>
      <c r="B1375"/>
      <c r="C1375"/>
      <c r="D1375"/>
      <c r="E1375"/>
      <c r="F1375" s="248"/>
      <c r="G1375"/>
      <c r="H1375" s="358"/>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c r="AN1375"/>
      <c r="AO1375"/>
      <c r="AP1375"/>
      <c r="AQ1375"/>
      <c r="AR1375"/>
      <c r="AS1375"/>
      <c r="AT1375"/>
      <c r="AU1375"/>
      <c r="AV1375"/>
      <c r="AW1375"/>
      <c r="AX1375"/>
    </row>
    <row r="1376" spans="1:50" x14ac:dyDescent="0.25">
      <c r="A1376"/>
      <c r="B1376"/>
      <c r="C1376"/>
      <c r="D1376"/>
      <c r="E1376"/>
      <c r="F1376" s="248"/>
      <c r="G1376"/>
      <c r="H1376" s="358"/>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c r="AN1376"/>
      <c r="AO1376"/>
      <c r="AP1376"/>
      <c r="AQ1376"/>
      <c r="AR1376"/>
      <c r="AS1376"/>
      <c r="AT1376"/>
      <c r="AU1376"/>
      <c r="AV1376"/>
      <c r="AW1376"/>
      <c r="AX1376"/>
    </row>
    <row r="1377" spans="1:50" x14ac:dyDescent="0.25">
      <c r="A1377"/>
      <c r="B1377"/>
      <c r="C1377"/>
      <c r="D1377"/>
      <c r="E1377"/>
      <c r="F1377" s="248"/>
      <c r="G1377"/>
      <c r="H1377" s="358"/>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c r="AN1377"/>
      <c r="AO1377"/>
      <c r="AP1377"/>
      <c r="AQ1377"/>
      <c r="AR1377"/>
      <c r="AS1377"/>
      <c r="AT1377"/>
      <c r="AU1377"/>
      <c r="AV1377"/>
      <c r="AW1377"/>
      <c r="AX1377"/>
    </row>
    <row r="1378" spans="1:50" x14ac:dyDescent="0.25">
      <c r="A1378"/>
      <c r="B1378"/>
      <c r="C1378"/>
      <c r="D1378"/>
      <c r="E1378"/>
      <c r="F1378" s="248"/>
      <c r="G1378"/>
      <c r="H1378" s="35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c r="AN1378"/>
      <c r="AO1378"/>
      <c r="AP1378"/>
      <c r="AQ1378"/>
      <c r="AR1378"/>
      <c r="AS1378"/>
      <c r="AT1378"/>
      <c r="AU1378"/>
      <c r="AV1378"/>
      <c r="AW1378"/>
      <c r="AX1378"/>
    </row>
    <row r="1379" spans="1:50" x14ac:dyDescent="0.25">
      <c r="A1379"/>
      <c r="B1379"/>
      <c r="C1379"/>
      <c r="D1379"/>
      <c r="E1379"/>
      <c r="F1379" s="248"/>
      <c r="G1379"/>
      <c r="H1379" s="358"/>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c r="AN1379"/>
      <c r="AO1379"/>
      <c r="AP1379"/>
      <c r="AQ1379"/>
      <c r="AR1379"/>
      <c r="AS1379"/>
      <c r="AT1379"/>
      <c r="AU1379"/>
      <c r="AV1379"/>
      <c r="AW1379"/>
      <c r="AX1379"/>
    </row>
    <row r="1380" spans="1:50" x14ac:dyDescent="0.25">
      <c r="A1380"/>
      <c r="B1380"/>
      <c r="C1380"/>
      <c r="D1380"/>
      <c r="E1380"/>
      <c r="F1380" s="248"/>
      <c r="G1380"/>
      <c r="H1380" s="358"/>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c r="AN1380"/>
      <c r="AO1380"/>
      <c r="AP1380"/>
      <c r="AQ1380"/>
      <c r="AR1380"/>
      <c r="AS1380"/>
      <c r="AT1380"/>
      <c r="AU1380"/>
      <c r="AV1380"/>
      <c r="AW1380"/>
      <c r="AX1380"/>
    </row>
    <row r="1381" spans="1:50" x14ac:dyDescent="0.25">
      <c r="A1381"/>
      <c r="B1381"/>
      <c r="C1381"/>
      <c r="D1381"/>
      <c r="E1381"/>
      <c r="F1381" s="248"/>
      <c r="G1381"/>
      <c r="H1381" s="358"/>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c r="AN1381"/>
      <c r="AO1381"/>
      <c r="AP1381"/>
      <c r="AQ1381"/>
      <c r="AR1381"/>
      <c r="AS1381"/>
      <c r="AT1381"/>
      <c r="AU1381"/>
      <c r="AV1381"/>
      <c r="AW1381"/>
      <c r="AX1381"/>
    </row>
    <row r="1382" spans="1:50" x14ac:dyDescent="0.25">
      <c r="A1382"/>
      <c r="B1382"/>
      <c r="C1382"/>
      <c r="D1382"/>
      <c r="E1382"/>
      <c r="F1382" s="248"/>
      <c r="G1382"/>
      <c r="H1382" s="358"/>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c r="AN1382"/>
      <c r="AO1382"/>
      <c r="AP1382"/>
      <c r="AQ1382"/>
      <c r="AR1382"/>
      <c r="AS1382"/>
      <c r="AT1382"/>
      <c r="AU1382"/>
      <c r="AV1382"/>
      <c r="AW1382"/>
      <c r="AX1382"/>
    </row>
    <row r="1383" spans="1:50" x14ac:dyDescent="0.25">
      <c r="A1383"/>
      <c r="B1383"/>
      <c r="C1383"/>
      <c r="D1383"/>
      <c r="E1383"/>
      <c r="F1383" s="248"/>
      <c r="G1383"/>
      <c r="H1383" s="358"/>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c r="AN1383"/>
      <c r="AO1383"/>
      <c r="AP1383"/>
      <c r="AQ1383"/>
      <c r="AR1383"/>
      <c r="AS1383"/>
      <c r="AT1383"/>
      <c r="AU1383"/>
      <c r="AV1383"/>
      <c r="AW1383"/>
      <c r="AX1383"/>
    </row>
    <row r="1384" spans="1:50" x14ac:dyDescent="0.25">
      <c r="A1384"/>
      <c r="B1384"/>
      <c r="C1384"/>
      <c r="D1384"/>
      <c r="E1384"/>
      <c r="F1384" s="248"/>
      <c r="G1384"/>
      <c r="H1384" s="358"/>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c r="AN1384"/>
      <c r="AO1384"/>
      <c r="AP1384"/>
      <c r="AQ1384"/>
      <c r="AR1384"/>
      <c r="AS1384"/>
      <c r="AT1384"/>
      <c r="AU1384"/>
      <c r="AV1384"/>
      <c r="AW1384"/>
      <c r="AX1384"/>
    </row>
    <row r="1385" spans="1:50" x14ac:dyDescent="0.25">
      <c r="A1385"/>
      <c r="B1385"/>
      <c r="C1385"/>
      <c r="D1385"/>
      <c r="E1385"/>
      <c r="F1385" s="248"/>
      <c r="G1385"/>
      <c r="H1385" s="358"/>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c r="AN1385"/>
      <c r="AO1385"/>
      <c r="AP1385"/>
      <c r="AQ1385"/>
      <c r="AR1385"/>
      <c r="AS1385"/>
      <c r="AT1385"/>
      <c r="AU1385"/>
      <c r="AV1385"/>
      <c r="AW1385"/>
      <c r="AX1385"/>
    </row>
    <row r="1386" spans="1:50" x14ac:dyDescent="0.25">
      <c r="A1386"/>
      <c r="B1386"/>
      <c r="C1386"/>
      <c r="D1386"/>
      <c r="E1386"/>
      <c r="F1386" s="248"/>
      <c r="G1386"/>
      <c r="H1386" s="358"/>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c r="AN1386"/>
      <c r="AO1386"/>
      <c r="AP1386"/>
      <c r="AQ1386"/>
      <c r="AR1386"/>
      <c r="AS1386"/>
      <c r="AT1386"/>
      <c r="AU1386"/>
      <c r="AV1386"/>
      <c r="AW1386"/>
      <c r="AX1386"/>
    </row>
    <row r="1387" spans="1:50" x14ac:dyDescent="0.25">
      <c r="A1387"/>
      <c r="B1387"/>
      <c r="C1387"/>
      <c r="D1387"/>
      <c r="E1387"/>
      <c r="F1387" s="248"/>
      <c r="G1387"/>
      <c r="H1387" s="358"/>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c r="AN1387"/>
      <c r="AO1387"/>
      <c r="AP1387"/>
      <c r="AQ1387"/>
      <c r="AR1387"/>
      <c r="AS1387"/>
      <c r="AT1387"/>
      <c r="AU1387"/>
      <c r="AV1387"/>
      <c r="AW1387"/>
      <c r="AX1387"/>
    </row>
    <row r="1388" spans="1:50" x14ac:dyDescent="0.25">
      <c r="A1388"/>
      <c r="B1388"/>
      <c r="C1388"/>
      <c r="D1388"/>
      <c r="E1388"/>
      <c r="F1388" s="248"/>
      <c r="G1388"/>
      <c r="H1388" s="35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c r="AN1388"/>
      <c r="AO1388"/>
      <c r="AP1388"/>
      <c r="AQ1388"/>
      <c r="AR1388"/>
      <c r="AS1388"/>
      <c r="AT1388"/>
      <c r="AU1388"/>
      <c r="AV1388"/>
      <c r="AW1388"/>
      <c r="AX1388"/>
    </row>
    <row r="1389" spans="1:50" x14ac:dyDescent="0.25">
      <c r="A1389"/>
      <c r="B1389"/>
      <c r="C1389"/>
      <c r="D1389"/>
      <c r="E1389"/>
      <c r="F1389" s="248"/>
      <c r="G1389"/>
      <c r="H1389" s="358"/>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c r="AN1389"/>
      <c r="AO1389"/>
      <c r="AP1389"/>
      <c r="AQ1389"/>
      <c r="AR1389"/>
      <c r="AS1389"/>
      <c r="AT1389"/>
      <c r="AU1389"/>
      <c r="AV1389"/>
      <c r="AW1389"/>
      <c r="AX1389"/>
    </row>
    <row r="1390" spans="1:50" x14ac:dyDescent="0.25">
      <c r="A1390"/>
      <c r="B1390"/>
      <c r="C1390"/>
      <c r="D1390"/>
      <c r="E1390"/>
      <c r="F1390" s="248"/>
      <c r="G1390"/>
      <c r="H1390" s="358"/>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c r="AN1390"/>
      <c r="AO1390"/>
      <c r="AP1390"/>
      <c r="AQ1390"/>
      <c r="AR1390"/>
      <c r="AS1390"/>
      <c r="AT1390"/>
      <c r="AU1390"/>
      <c r="AV1390"/>
      <c r="AW1390"/>
      <c r="AX1390"/>
    </row>
    <row r="1391" spans="1:50" x14ac:dyDescent="0.25">
      <c r="A1391"/>
      <c r="B1391"/>
      <c r="C1391"/>
      <c r="D1391"/>
      <c r="E1391"/>
      <c r="F1391" s="248"/>
      <c r="G1391"/>
      <c r="H1391" s="358"/>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c r="AN1391"/>
      <c r="AO1391"/>
      <c r="AP1391"/>
      <c r="AQ1391"/>
      <c r="AR1391"/>
      <c r="AS1391"/>
      <c r="AT1391"/>
      <c r="AU1391"/>
      <c r="AV1391"/>
      <c r="AW1391"/>
      <c r="AX1391"/>
    </row>
    <row r="1392" spans="1:50" x14ac:dyDescent="0.25">
      <c r="A1392"/>
      <c r="B1392"/>
      <c r="C1392"/>
      <c r="D1392"/>
      <c r="E1392"/>
      <c r="F1392" s="248"/>
      <c r="G1392"/>
      <c r="H1392" s="358"/>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c r="AN1392"/>
      <c r="AO1392"/>
      <c r="AP1392"/>
      <c r="AQ1392"/>
      <c r="AR1392"/>
      <c r="AS1392"/>
      <c r="AT1392"/>
      <c r="AU1392"/>
      <c r="AV1392"/>
      <c r="AW1392"/>
      <c r="AX1392"/>
    </row>
    <row r="1393" spans="1:50" x14ac:dyDescent="0.25">
      <c r="A1393"/>
      <c r="B1393"/>
      <c r="C1393"/>
      <c r="D1393"/>
      <c r="E1393"/>
      <c r="F1393" s="248"/>
      <c r="G1393"/>
      <c r="H1393" s="358"/>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c r="AN1393"/>
      <c r="AO1393"/>
      <c r="AP1393"/>
      <c r="AQ1393"/>
      <c r="AR1393"/>
      <c r="AS1393"/>
      <c r="AT1393"/>
      <c r="AU1393"/>
      <c r="AV1393"/>
      <c r="AW1393"/>
      <c r="AX1393"/>
    </row>
    <row r="1394" spans="1:50" x14ac:dyDescent="0.25">
      <c r="A1394"/>
      <c r="B1394"/>
      <c r="C1394"/>
      <c r="D1394"/>
      <c r="E1394"/>
      <c r="F1394" s="248"/>
      <c r="G1394"/>
      <c r="H1394" s="358"/>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c r="AN1394"/>
      <c r="AO1394"/>
      <c r="AP1394"/>
      <c r="AQ1394"/>
      <c r="AR1394"/>
      <c r="AS1394"/>
      <c r="AT1394"/>
      <c r="AU1394"/>
      <c r="AV1394"/>
      <c r="AW1394"/>
      <c r="AX1394"/>
    </row>
    <row r="1395" spans="1:50" x14ac:dyDescent="0.25">
      <c r="A1395"/>
      <c r="B1395"/>
      <c r="C1395"/>
      <c r="D1395"/>
      <c r="E1395"/>
      <c r="F1395" s="248"/>
      <c r="G1395"/>
      <c r="H1395" s="358"/>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c r="AN1395"/>
      <c r="AO1395"/>
      <c r="AP1395"/>
      <c r="AQ1395"/>
      <c r="AR1395"/>
      <c r="AS1395"/>
      <c r="AT1395"/>
      <c r="AU1395"/>
      <c r="AV1395"/>
      <c r="AW1395"/>
      <c r="AX1395"/>
    </row>
    <row r="1396" spans="1:50" x14ac:dyDescent="0.25">
      <c r="A1396"/>
      <c r="B1396"/>
      <c r="C1396"/>
      <c r="D1396"/>
      <c r="E1396"/>
      <c r="F1396" s="248"/>
      <c r="G1396"/>
      <c r="H1396" s="358"/>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c r="AN1396"/>
      <c r="AO1396"/>
      <c r="AP1396"/>
      <c r="AQ1396"/>
      <c r="AR1396"/>
      <c r="AS1396"/>
      <c r="AT1396"/>
      <c r="AU1396"/>
      <c r="AV1396"/>
      <c r="AW1396"/>
      <c r="AX1396"/>
    </row>
    <row r="1397" spans="1:50" x14ac:dyDescent="0.25">
      <c r="A1397"/>
      <c r="B1397"/>
      <c r="C1397"/>
      <c r="D1397"/>
      <c r="E1397"/>
      <c r="F1397" s="248"/>
      <c r="G1397"/>
      <c r="H1397" s="358"/>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c r="AN1397"/>
      <c r="AO1397"/>
      <c r="AP1397"/>
      <c r="AQ1397"/>
      <c r="AR1397"/>
      <c r="AS1397"/>
      <c r="AT1397"/>
      <c r="AU1397"/>
      <c r="AV1397"/>
      <c r="AW1397"/>
      <c r="AX1397"/>
    </row>
    <row r="1398" spans="1:50" x14ac:dyDescent="0.25">
      <c r="A1398"/>
      <c r="B1398"/>
      <c r="C1398"/>
      <c r="D1398"/>
      <c r="E1398"/>
      <c r="F1398" s="248"/>
      <c r="G1398"/>
      <c r="H1398" s="35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c r="AN1398"/>
      <c r="AO1398"/>
      <c r="AP1398"/>
      <c r="AQ1398"/>
      <c r="AR1398"/>
      <c r="AS1398"/>
      <c r="AT1398"/>
      <c r="AU1398"/>
      <c r="AV1398"/>
      <c r="AW1398"/>
      <c r="AX1398"/>
    </row>
    <row r="1399" spans="1:50" x14ac:dyDescent="0.25">
      <c r="A1399"/>
      <c r="B1399"/>
      <c r="C1399"/>
      <c r="D1399"/>
      <c r="E1399"/>
      <c r="F1399" s="248"/>
      <c r="G1399"/>
      <c r="H1399" s="358"/>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c r="AN1399"/>
      <c r="AO1399"/>
      <c r="AP1399"/>
      <c r="AQ1399"/>
      <c r="AR1399"/>
      <c r="AS1399"/>
      <c r="AT1399"/>
      <c r="AU1399"/>
      <c r="AV1399"/>
      <c r="AW1399"/>
      <c r="AX1399"/>
    </row>
    <row r="1400" spans="1:50" x14ac:dyDescent="0.25">
      <c r="A1400"/>
      <c r="B1400"/>
      <c r="C1400"/>
      <c r="D1400"/>
      <c r="E1400"/>
      <c r="F1400" s="248"/>
      <c r="G1400"/>
      <c r="H1400" s="358"/>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c r="AN1400"/>
      <c r="AO1400"/>
      <c r="AP1400"/>
      <c r="AQ1400"/>
      <c r="AR1400"/>
      <c r="AS1400"/>
      <c r="AT1400"/>
      <c r="AU1400"/>
      <c r="AV1400"/>
      <c r="AW1400"/>
      <c r="AX1400"/>
    </row>
    <row r="1401" spans="1:50" x14ac:dyDescent="0.25">
      <c r="A1401"/>
      <c r="B1401"/>
      <c r="C1401"/>
      <c r="D1401"/>
      <c r="E1401"/>
      <c r="F1401" s="248"/>
      <c r="G1401"/>
      <c r="H1401" s="358"/>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c r="AN1401"/>
      <c r="AO1401"/>
      <c r="AP1401"/>
      <c r="AQ1401"/>
      <c r="AR1401"/>
      <c r="AS1401"/>
      <c r="AT1401"/>
      <c r="AU1401"/>
      <c r="AV1401"/>
      <c r="AW1401"/>
      <c r="AX1401"/>
    </row>
    <row r="1402" spans="1:50" x14ac:dyDescent="0.25">
      <c r="A1402"/>
      <c r="B1402"/>
      <c r="C1402"/>
      <c r="D1402"/>
      <c r="E1402"/>
      <c r="F1402" s="248"/>
      <c r="G1402"/>
      <c r="H1402" s="358"/>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c r="AN1402"/>
      <c r="AO1402"/>
      <c r="AP1402"/>
      <c r="AQ1402"/>
      <c r="AR1402"/>
      <c r="AS1402"/>
      <c r="AT1402"/>
      <c r="AU1402"/>
      <c r="AV1402"/>
      <c r="AW1402"/>
      <c r="AX1402"/>
    </row>
    <row r="1403" spans="1:50" x14ac:dyDescent="0.25">
      <c r="A1403"/>
      <c r="B1403"/>
      <c r="C1403"/>
      <c r="D1403"/>
      <c r="E1403"/>
      <c r="F1403" s="248"/>
      <c r="G1403"/>
      <c r="H1403" s="358"/>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c r="AN1403"/>
      <c r="AO1403"/>
      <c r="AP1403"/>
      <c r="AQ1403"/>
      <c r="AR1403"/>
      <c r="AS1403"/>
      <c r="AT1403"/>
      <c r="AU1403"/>
      <c r="AV1403"/>
      <c r="AW1403"/>
      <c r="AX1403"/>
    </row>
    <row r="1404" spans="1:50" x14ac:dyDescent="0.25">
      <c r="A1404"/>
      <c r="B1404"/>
      <c r="C1404"/>
      <c r="D1404"/>
      <c r="E1404"/>
      <c r="F1404" s="248"/>
      <c r="G1404"/>
      <c r="H1404" s="358"/>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c r="AN1404"/>
      <c r="AO1404"/>
      <c r="AP1404"/>
      <c r="AQ1404"/>
      <c r="AR1404"/>
      <c r="AS1404"/>
      <c r="AT1404"/>
      <c r="AU1404"/>
      <c r="AV1404"/>
      <c r="AW1404"/>
      <c r="AX1404"/>
    </row>
    <row r="1405" spans="1:50" x14ac:dyDescent="0.25">
      <c r="A1405"/>
      <c r="B1405"/>
      <c r="C1405"/>
      <c r="D1405"/>
      <c r="E1405"/>
      <c r="F1405" s="248"/>
      <c r="G1405"/>
      <c r="H1405" s="358"/>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c r="AN1405"/>
      <c r="AO1405"/>
      <c r="AP1405"/>
      <c r="AQ1405"/>
      <c r="AR1405"/>
      <c r="AS1405"/>
      <c r="AT1405"/>
      <c r="AU1405"/>
      <c r="AV1405"/>
      <c r="AW1405"/>
      <c r="AX1405"/>
    </row>
    <row r="1406" spans="1:50" x14ac:dyDescent="0.25">
      <c r="A1406"/>
      <c r="B1406"/>
      <c r="C1406"/>
      <c r="D1406"/>
      <c r="E1406"/>
      <c r="F1406" s="248"/>
      <c r="G1406"/>
      <c r="H1406" s="358"/>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c r="AN1406"/>
      <c r="AO1406"/>
      <c r="AP1406"/>
      <c r="AQ1406"/>
      <c r="AR1406"/>
      <c r="AS1406"/>
      <c r="AT1406"/>
      <c r="AU1406"/>
      <c r="AV1406"/>
      <c r="AW1406"/>
      <c r="AX1406"/>
    </row>
    <row r="1407" spans="1:50" x14ac:dyDescent="0.25">
      <c r="A1407"/>
      <c r="B1407"/>
      <c r="C1407"/>
      <c r="D1407"/>
      <c r="E1407"/>
      <c r="F1407" s="248"/>
      <c r="G1407"/>
      <c r="H1407" s="358"/>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c r="AN1407"/>
      <c r="AO1407"/>
      <c r="AP1407"/>
      <c r="AQ1407"/>
      <c r="AR1407"/>
      <c r="AS1407"/>
      <c r="AT1407"/>
      <c r="AU1407"/>
      <c r="AV1407"/>
      <c r="AW1407"/>
      <c r="AX1407"/>
    </row>
    <row r="1408" spans="1:50" x14ac:dyDescent="0.25">
      <c r="A1408"/>
      <c r="B1408"/>
      <c r="C1408"/>
      <c r="D1408"/>
      <c r="E1408"/>
      <c r="F1408" s="248"/>
      <c r="G1408"/>
      <c r="H1408" s="35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c r="AN1408"/>
      <c r="AO1408"/>
      <c r="AP1408"/>
      <c r="AQ1408"/>
      <c r="AR1408"/>
      <c r="AS1408"/>
      <c r="AT1408"/>
      <c r="AU1408"/>
      <c r="AV1408"/>
      <c r="AW1408"/>
      <c r="AX1408"/>
    </row>
    <row r="1409" spans="1:50" x14ac:dyDescent="0.25">
      <c r="A1409"/>
      <c r="B1409"/>
      <c r="C1409"/>
      <c r="D1409"/>
      <c r="E1409"/>
      <c r="F1409" s="248"/>
      <c r="G1409"/>
      <c r="H1409" s="358"/>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c r="AN1409"/>
      <c r="AO1409"/>
      <c r="AP1409"/>
      <c r="AQ1409"/>
      <c r="AR1409"/>
      <c r="AS1409"/>
      <c r="AT1409"/>
      <c r="AU1409"/>
      <c r="AV1409"/>
      <c r="AW1409"/>
      <c r="AX1409"/>
    </row>
    <row r="1410" spans="1:50" x14ac:dyDescent="0.25">
      <c r="A1410"/>
      <c r="B1410"/>
      <c r="C1410"/>
      <c r="D1410"/>
      <c r="E1410"/>
      <c r="F1410" s="248"/>
      <c r="G1410"/>
      <c r="H1410" s="358"/>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c r="AN1410"/>
      <c r="AO1410"/>
      <c r="AP1410"/>
      <c r="AQ1410"/>
      <c r="AR1410"/>
      <c r="AS1410"/>
      <c r="AT1410"/>
      <c r="AU1410"/>
      <c r="AV1410"/>
      <c r="AW1410"/>
      <c r="AX1410"/>
    </row>
    <row r="1411" spans="1:50" x14ac:dyDescent="0.25">
      <c r="A1411"/>
      <c r="B1411"/>
      <c r="C1411"/>
      <c r="D1411"/>
      <c r="E1411"/>
      <c r="F1411" s="248"/>
      <c r="G1411"/>
      <c r="H1411" s="358"/>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c r="AN1411"/>
      <c r="AO1411"/>
      <c r="AP1411"/>
      <c r="AQ1411"/>
      <c r="AR1411"/>
      <c r="AS1411"/>
      <c r="AT1411"/>
      <c r="AU1411"/>
      <c r="AV1411"/>
      <c r="AW1411"/>
      <c r="AX1411"/>
    </row>
    <row r="1412" spans="1:50" x14ac:dyDescent="0.25">
      <c r="A1412"/>
      <c r="B1412"/>
      <c r="C1412"/>
      <c r="D1412"/>
      <c r="E1412"/>
      <c r="F1412" s="248"/>
      <c r="G1412"/>
      <c r="H1412" s="358"/>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c r="AN1412"/>
      <c r="AO1412"/>
      <c r="AP1412"/>
      <c r="AQ1412"/>
      <c r="AR1412"/>
      <c r="AS1412"/>
      <c r="AT1412"/>
      <c r="AU1412"/>
      <c r="AV1412"/>
      <c r="AW1412"/>
      <c r="AX1412"/>
    </row>
    <row r="1413" spans="1:50" x14ac:dyDescent="0.25">
      <c r="A1413"/>
      <c r="B1413"/>
      <c r="C1413"/>
      <c r="D1413"/>
      <c r="E1413"/>
      <c r="F1413" s="248"/>
      <c r="G1413"/>
      <c r="H1413" s="358"/>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c r="AN1413"/>
      <c r="AO1413"/>
      <c r="AP1413"/>
      <c r="AQ1413"/>
      <c r="AR1413"/>
      <c r="AS1413"/>
      <c r="AT1413"/>
      <c r="AU1413"/>
      <c r="AV1413"/>
      <c r="AW1413"/>
      <c r="AX1413"/>
    </row>
    <row r="1414" spans="1:50" x14ac:dyDescent="0.25">
      <c r="A1414"/>
      <c r="B1414"/>
      <c r="C1414"/>
      <c r="D1414"/>
      <c r="E1414"/>
      <c r="F1414" s="248"/>
      <c r="G1414"/>
      <c r="H1414" s="358"/>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c r="AN1414"/>
      <c r="AO1414"/>
      <c r="AP1414"/>
      <c r="AQ1414"/>
      <c r="AR1414"/>
      <c r="AS1414"/>
      <c r="AT1414"/>
      <c r="AU1414"/>
      <c r="AV1414"/>
      <c r="AW1414"/>
      <c r="AX1414"/>
    </row>
    <row r="1415" spans="1:50" x14ac:dyDescent="0.25">
      <c r="A1415"/>
      <c r="B1415"/>
      <c r="C1415"/>
      <c r="D1415"/>
      <c r="E1415"/>
      <c r="F1415" s="248"/>
      <c r="G1415"/>
      <c r="H1415" s="358"/>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c r="AN1415"/>
      <c r="AO1415"/>
      <c r="AP1415"/>
      <c r="AQ1415"/>
      <c r="AR1415"/>
      <c r="AS1415"/>
      <c r="AT1415"/>
      <c r="AU1415"/>
      <c r="AV1415"/>
      <c r="AW1415"/>
      <c r="AX1415"/>
    </row>
    <row r="1416" spans="1:50" x14ac:dyDescent="0.25">
      <c r="A1416"/>
      <c r="B1416"/>
      <c r="C1416"/>
      <c r="D1416"/>
      <c r="E1416"/>
      <c r="F1416" s="248"/>
      <c r="G1416"/>
      <c r="H1416" s="358"/>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c r="AN1416"/>
      <c r="AO1416"/>
      <c r="AP1416"/>
      <c r="AQ1416"/>
      <c r="AR1416"/>
      <c r="AS1416"/>
      <c r="AT1416"/>
      <c r="AU1416"/>
      <c r="AV1416"/>
      <c r="AW1416"/>
      <c r="AX1416"/>
    </row>
    <row r="1417" spans="1:50" x14ac:dyDescent="0.25">
      <c r="A1417"/>
      <c r="B1417"/>
      <c r="C1417"/>
      <c r="D1417"/>
      <c r="E1417"/>
      <c r="F1417" s="248"/>
      <c r="G1417"/>
      <c r="H1417" s="358"/>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c r="AN1417"/>
      <c r="AO1417"/>
      <c r="AP1417"/>
      <c r="AQ1417"/>
      <c r="AR1417"/>
      <c r="AS1417"/>
      <c r="AT1417"/>
      <c r="AU1417"/>
      <c r="AV1417"/>
      <c r="AW1417"/>
      <c r="AX1417"/>
    </row>
    <row r="1418" spans="1:50" x14ac:dyDescent="0.25">
      <c r="A1418"/>
      <c r="B1418"/>
      <c r="C1418"/>
      <c r="D1418"/>
      <c r="E1418"/>
      <c r="F1418" s="248"/>
      <c r="G1418"/>
      <c r="H1418" s="35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c r="AN1418"/>
      <c r="AO1418"/>
      <c r="AP1418"/>
      <c r="AQ1418"/>
      <c r="AR1418"/>
      <c r="AS1418"/>
      <c r="AT1418"/>
      <c r="AU1418"/>
      <c r="AV1418"/>
      <c r="AW1418"/>
      <c r="AX1418"/>
    </row>
    <row r="1419" spans="1:50" x14ac:dyDescent="0.25">
      <c r="A1419"/>
      <c r="B1419"/>
      <c r="C1419"/>
      <c r="D1419"/>
      <c r="E1419"/>
      <c r="F1419" s="248"/>
      <c r="G1419"/>
      <c r="H1419" s="358"/>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c r="AN1419"/>
      <c r="AO1419"/>
      <c r="AP1419"/>
      <c r="AQ1419"/>
      <c r="AR1419"/>
      <c r="AS1419"/>
      <c r="AT1419"/>
      <c r="AU1419"/>
      <c r="AV1419"/>
      <c r="AW1419"/>
      <c r="AX1419"/>
    </row>
    <row r="1420" spans="1:50" x14ac:dyDescent="0.25">
      <c r="A1420"/>
      <c r="B1420"/>
      <c r="C1420"/>
      <c r="D1420"/>
      <c r="E1420"/>
      <c r="F1420" s="248"/>
      <c r="G1420"/>
      <c r="H1420" s="358"/>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c r="AN1420"/>
      <c r="AO1420"/>
      <c r="AP1420"/>
      <c r="AQ1420"/>
      <c r="AR1420"/>
      <c r="AS1420"/>
      <c r="AT1420"/>
      <c r="AU1420"/>
      <c r="AV1420"/>
      <c r="AW1420"/>
      <c r="AX1420"/>
    </row>
    <row r="1421" spans="1:50" x14ac:dyDescent="0.25">
      <c r="A1421"/>
      <c r="B1421"/>
      <c r="C1421"/>
      <c r="D1421"/>
      <c r="E1421"/>
      <c r="F1421" s="248"/>
      <c r="G1421"/>
      <c r="H1421" s="358"/>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c r="AN1421"/>
      <c r="AO1421"/>
      <c r="AP1421"/>
      <c r="AQ1421"/>
      <c r="AR1421"/>
      <c r="AS1421"/>
      <c r="AT1421"/>
      <c r="AU1421"/>
      <c r="AV1421"/>
      <c r="AW1421"/>
      <c r="AX1421"/>
    </row>
    <row r="1422" spans="1:50" x14ac:dyDescent="0.25">
      <c r="A1422"/>
      <c r="B1422"/>
      <c r="C1422"/>
      <c r="D1422"/>
      <c r="E1422"/>
      <c r="F1422" s="248"/>
      <c r="G1422"/>
      <c r="H1422" s="358"/>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c r="AN1422"/>
      <c r="AO1422"/>
      <c r="AP1422"/>
      <c r="AQ1422"/>
      <c r="AR1422"/>
      <c r="AS1422"/>
      <c r="AT1422"/>
      <c r="AU1422"/>
      <c r="AV1422"/>
      <c r="AW1422"/>
      <c r="AX1422"/>
    </row>
    <row r="1423" spans="1:50" x14ac:dyDescent="0.25">
      <c r="A1423"/>
      <c r="B1423"/>
      <c r="C1423"/>
      <c r="D1423"/>
      <c r="E1423"/>
      <c r="F1423" s="248"/>
      <c r="G1423"/>
      <c r="H1423" s="358"/>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c r="AN1423"/>
      <c r="AO1423"/>
      <c r="AP1423"/>
      <c r="AQ1423"/>
      <c r="AR1423"/>
      <c r="AS1423"/>
      <c r="AT1423"/>
      <c r="AU1423"/>
      <c r="AV1423"/>
      <c r="AW1423"/>
      <c r="AX1423"/>
    </row>
    <row r="1424" spans="1:50" x14ac:dyDescent="0.25">
      <c r="A1424"/>
      <c r="B1424"/>
      <c r="C1424"/>
      <c r="D1424"/>
      <c r="E1424"/>
      <c r="F1424" s="248"/>
      <c r="G1424"/>
      <c r="H1424" s="358"/>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c r="AN1424"/>
      <c r="AO1424"/>
      <c r="AP1424"/>
      <c r="AQ1424"/>
      <c r="AR1424"/>
      <c r="AS1424"/>
      <c r="AT1424"/>
      <c r="AU1424"/>
      <c r="AV1424"/>
      <c r="AW1424"/>
      <c r="AX1424"/>
    </row>
    <row r="1425" spans="1:50" x14ac:dyDescent="0.25">
      <c r="A1425"/>
      <c r="B1425"/>
      <c r="C1425"/>
      <c r="D1425"/>
      <c r="E1425"/>
      <c r="F1425" s="248"/>
      <c r="G1425"/>
      <c r="H1425" s="358"/>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c r="AN1425"/>
      <c r="AO1425"/>
      <c r="AP1425"/>
      <c r="AQ1425"/>
      <c r="AR1425"/>
      <c r="AS1425"/>
      <c r="AT1425"/>
      <c r="AU1425"/>
      <c r="AV1425"/>
      <c r="AW1425"/>
      <c r="AX1425"/>
    </row>
    <row r="1426" spans="1:50" x14ac:dyDescent="0.25">
      <c r="A1426"/>
      <c r="B1426"/>
      <c r="C1426"/>
      <c r="D1426"/>
      <c r="E1426"/>
      <c r="F1426" s="248"/>
      <c r="G1426"/>
      <c r="H1426" s="358"/>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c r="AN1426"/>
      <c r="AO1426"/>
      <c r="AP1426"/>
      <c r="AQ1426"/>
      <c r="AR1426"/>
      <c r="AS1426"/>
      <c r="AT1426"/>
      <c r="AU1426"/>
      <c r="AV1426"/>
      <c r="AW1426"/>
      <c r="AX1426"/>
    </row>
    <row r="1427" spans="1:50" x14ac:dyDescent="0.25">
      <c r="A1427"/>
      <c r="B1427"/>
      <c r="C1427"/>
      <c r="D1427"/>
      <c r="E1427"/>
      <c r="F1427" s="248"/>
      <c r="G1427"/>
      <c r="H1427" s="358"/>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c r="AN1427"/>
      <c r="AO1427"/>
      <c r="AP1427"/>
      <c r="AQ1427"/>
      <c r="AR1427"/>
      <c r="AS1427"/>
      <c r="AT1427"/>
      <c r="AU1427"/>
      <c r="AV1427"/>
      <c r="AW1427"/>
      <c r="AX1427"/>
    </row>
    <row r="1428" spans="1:50" x14ac:dyDescent="0.25">
      <c r="A1428"/>
      <c r="B1428"/>
      <c r="C1428"/>
      <c r="D1428"/>
      <c r="E1428"/>
      <c r="F1428" s="248"/>
      <c r="G1428"/>
      <c r="H1428" s="35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c r="AN1428"/>
      <c r="AO1428"/>
      <c r="AP1428"/>
      <c r="AQ1428"/>
      <c r="AR1428"/>
      <c r="AS1428"/>
      <c r="AT1428"/>
      <c r="AU1428"/>
      <c r="AV1428"/>
      <c r="AW1428"/>
      <c r="AX1428"/>
    </row>
    <row r="1429" spans="1:50" x14ac:dyDescent="0.25">
      <c r="A1429"/>
      <c r="B1429"/>
      <c r="C1429"/>
      <c r="D1429"/>
      <c r="E1429"/>
      <c r="F1429" s="248"/>
      <c r="G1429"/>
      <c r="H1429" s="358"/>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c r="AN1429"/>
      <c r="AO1429"/>
      <c r="AP1429"/>
      <c r="AQ1429"/>
      <c r="AR1429"/>
      <c r="AS1429"/>
      <c r="AT1429"/>
      <c r="AU1429"/>
      <c r="AV1429"/>
      <c r="AW1429"/>
      <c r="AX1429"/>
    </row>
    <row r="1430" spans="1:50" x14ac:dyDescent="0.25">
      <c r="A1430"/>
      <c r="B1430"/>
      <c r="C1430"/>
      <c r="D1430"/>
      <c r="E1430"/>
      <c r="F1430" s="248"/>
      <c r="G1430"/>
      <c r="H1430" s="358"/>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c r="AN1430"/>
      <c r="AO1430"/>
      <c r="AP1430"/>
      <c r="AQ1430"/>
      <c r="AR1430"/>
      <c r="AS1430"/>
      <c r="AT1430"/>
      <c r="AU1430"/>
      <c r="AV1430"/>
      <c r="AW1430"/>
      <c r="AX1430"/>
    </row>
    <row r="1431" spans="1:50" x14ac:dyDescent="0.25">
      <c r="A1431"/>
      <c r="B1431"/>
      <c r="C1431"/>
      <c r="D1431"/>
      <c r="E1431"/>
      <c r="F1431" s="248"/>
      <c r="G1431"/>
      <c r="H1431" s="358"/>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c r="AN1431"/>
      <c r="AO1431"/>
      <c r="AP1431"/>
      <c r="AQ1431"/>
      <c r="AR1431"/>
      <c r="AS1431"/>
      <c r="AT1431"/>
      <c r="AU1431"/>
      <c r="AV1431"/>
      <c r="AW1431"/>
      <c r="AX1431"/>
    </row>
    <row r="1432" spans="1:50" x14ac:dyDescent="0.25">
      <c r="A1432"/>
      <c r="B1432"/>
      <c r="C1432"/>
      <c r="D1432"/>
      <c r="E1432"/>
      <c r="F1432" s="248"/>
      <c r="G1432"/>
      <c r="H1432" s="358"/>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c r="AN1432"/>
      <c r="AO1432"/>
      <c r="AP1432"/>
      <c r="AQ1432"/>
      <c r="AR1432"/>
      <c r="AS1432"/>
      <c r="AT1432"/>
      <c r="AU1432"/>
      <c r="AV1432"/>
      <c r="AW1432"/>
      <c r="AX1432"/>
    </row>
    <row r="1433" spans="1:50" x14ac:dyDescent="0.25">
      <c r="A1433"/>
      <c r="B1433"/>
      <c r="C1433"/>
      <c r="D1433"/>
      <c r="E1433"/>
      <c r="F1433" s="248"/>
      <c r="G1433"/>
      <c r="H1433" s="358"/>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c r="AN1433"/>
      <c r="AO1433"/>
      <c r="AP1433"/>
      <c r="AQ1433"/>
      <c r="AR1433"/>
      <c r="AS1433"/>
      <c r="AT1433"/>
      <c r="AU1433"/>
      <c r="AV1433"/>
      <c r="AW1433"/>
      <c r="AX1433"/>
    </row>
    <row r="1434" spans="1:50" x14ac:dyDescent="0.25">
      <c r="A1434"/>
      <c r="B1434"/>
      <c r="C1434"/>
      <c r="D1434"/>
      <c r="E1434"/>
      <c r="F1434" s="248"/>
      <c r="G1434"/>
      <c r="H1434" s="358"/>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c r="AN1434"/>
      <c r="AO1434"/>
      <c r="AP1434"/>
      <c r="AQ1434"/>
      <c r="AR1434"/>
      <c r="AS1434"/>
      <c r="AT1434"/>
      <c r="AU1434"/>
      <c r="AV1434"/>
      <c r="AW1434"/>
      <c r="AX1434"/>
    </row>
    <row r="1435" spans="1:50" x14ac:dyDescent="0.25">
      <c r="A1435"/>
      <c r="B1435"/>
      <c r="C1435"/>
      <c r="D1435"/>
      <c r="E1435"/>
      <c r="F1435" s="248"/>
      <c r="G1435"/>
      <c r="H1435" s="358"/>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c r="AN1435"/>
      <c r="AO1435"/>
      <c r="AP1435"/>
      <c r="AQ1435"/>
      <c r="AR1435"/>
      <c r="AS1435"/>
      <c r="AT1435"/>
      <c r="AU1435"/>
      <c r="AV1435"/>
      <c r="AW1435"/>
      <c r="AX1435"/>
    </row>
    <row r="1436" spans="1:50" x14ac:dyDescent="0.25">
      <c r="A1436"/>
      <c r="B1436"/>
      <c r="C1436"/>
      <c r="D1436"/>
      <c r="E1436"/>
      <c r="F1436" s="248"/>
      <c r="G1436"/>
      <c r="H1436" s="358"/>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c r="AN1436"/>
      <c r="AO1436"/>
      <c r="AP1436"/>
      <c r="AQ1436"/>
      <c r="AR1436"/>
      <c r="AS1436"/>
      <c r="AT1436"/>
      <c r="AU1436"/>
      <c r="AV1436"/>
      <c r="AW1436"/>
      <c r="AX1436"/>
    </row>
    <row r="1437" spans="1:50" x14ac:dyDescent="0.25">
      <c r="A1437"/>
      <c r="B1437"/>
      <c r="C1437"/>
      <c r="D1437"/>
      <c r="E1437"/>
      <c r="F1437" s="248"/>
      <c r="G1437"/>
      <c r="H1437" s="358"/>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c r="AN1437"/>
      <c r="AO1437"/>
      <c r="AP1437"/>
      <c r="AQ1437"/>
      <c r="AR1437"/>
      <c r="AS1437"/>
      <c r="AT1437"/>
      <c r="AU1437"/>
      <c r="AV1437"/>
      <c r="AW1437"/>
      <c r="AX1437"/>
    </row>
    <row r="1438" spans="1:50" x14ac:dyDescent="0.25">
      <c r="A1438"/>
      <c r="B1438"/>
      <c r="C1438"/>
      <c r="D1438"/>
      <c r="E1438"/>
      <c r="F1438" s="248"/>
      <c r="G1438"/>
      <c r="H1438" s="35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c r="AN1438"/>
      <c r="AO1438"/>
      <c r="AP1438"/>
      <c r="AQ1438"/>
      <c r="AR1438"/>
      <c r="AS1438"/>
      <c r="AT1438"/>
      <c r="AU1438"/>
      <c r="AV1438"/>
      <c r="AW1438"/>
      <c r="AX1438"/>
    </row>
    <row r="1439" spans="1:50" x14ac:dyDescent="0.25">
      <c r="A1439"/>
      <c r="B1439"/>
      <c r="C1439"/>
      <c r="D1439"/>
      <c r="E1439"/>
      <c r="F1439" s="248"/>
      <c r="G1439"/>
      <c r="H1439" s="358"/>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c r="AN1439"/>
      <c r="AO1439"/>
      <c r="AP1439"/>
      <c r="AQ1439"/>
      <c r="AR1439"/>
      <c r="AS1439"/>
      <c r="AT1439"/>
      <c r="AU1439"/>
      <c r="AV1439"/>
      <c r="AW1439"/>
      <c r="AX1439"/>
    </row>
    <row r="1440" spans="1:50" x14ac:dyDescent="0.25">
      <c r="A1440"/>
      <c r="B1440"/>
      <c r="C1440"/>
      <c r="D1440"/>
      <c r="E1440"/>
      <c r="F1440" s="248"/>
      <c r="G1440"/>
      <c r="H1440" s="358"/>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c r="AN1440"/>
      <c r="AO1440"/>
      <c r="AP1440"/>
      <c r="AQ1440"/>
      <c r="AR1440"/>
      <c r="AS1440"/>
      <c r="AT1440"/>
      <c r="AU1440"/>
      <c r="AV1440"/>
      <c r="AW1440"/>
      <c r="AX1440"/>
    </row>
    <row r="1441" spans="1:50" x14ac:dyDescent="0.25">
      <c r="A1441"/>
      <c r="B1441"/>
      <c r="C1441"/>
      <c r="D1441"/>
      <c r="E1441"/>
      <c r="F1441" s="248"/>
      <c r="G1441"/>
      <c r="H1441" s="358"/>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c r="AN1441"/>
      <c r="AO1441"/>
      <c r="AP1441"/>
      <c r="AQ1441"/>
      <c r="AR1441"/>
      <c r="AS1441"/>
      <c r="AT1441"/>
      <c r="AU1441"/>
      <c r="AV1441"/>
      <c r="AW1441"/>
      <c r="AX1441"/>
    </row>
    <row r="1442" spans="1:50" x14ac:dyDescent="0.25">
      <c r="A1442"/>
      <c r="B1442"/>
      <c r="C1442"/>
      <c r="D1442"/>
      <c r="E1442"/>
      <c r="F1442" s="248"/>
      <c r="G1442"/>
      <c r="H1442" s="358"/>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c r="AN1442"/>
      <c r="AO1442"/>
      <c r="AP1442"/>
      <c r="AQ1442"/>
      <c r="AR1442"/>
      <c r="AS1442"/>
      <c r="AT1442"/>
      <c r="AU1442"/>
      <c r="AV1442"/>
      <c r="AW1442"/>
      <c r="AX1442"/>
    </row>
    <row r="1443" spans="1:50" x14ac:dyDescent="0.25">
      <c r="A1443"/>
      <c r="B1443"/>
      <c r="C1443"/>
      <c r="D1443"/>
      <c r="E1443"/>
      <c r="F1443" s="248"/>
      <c r="G1443"/>
      <c r="H1443" s="358"/>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c r="AN1443"/>
      <c r="AO1443"/>
      <c r="AP1443"/>
      <c r="AQ1443"/>
      <c r="AR1443"/>
      <c r="AS1443"/>
      <c r="AT1443"/>
      <c r="AU1443"/>
      <c r="AV1443"/>
      <c r="AW1443"/>
      <c r="AX1443"/>
    </row>
    <row r="1444" spans="1:50" x14ac:dyDescent="0.25">
      <c r="A1444"/>
      <c r="B1444"/>
      <c r="C1444"/>
      <c r="D1444"/>
      <c r="E1444"/>
      <c r="F1444" s="248"/>
      <c r="G1444"/>
      <c r="H1444" s="358"/>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c r="AN1444"/>
      <c r="AO1444"/>
      <c r="AP1444"/>
      <c r="AQ1444"/>
      <c r="AR1444"/>
      <c r="AS1444"/>
      <c r="AT1444"/>
      <c r="AU1444"/>
      <c r="AV1444"/>
      <c r="AW1444"/>
      <c r="AX1444"/>
    </row>
    <row r="1445" spans="1:50" x14ac:dyDescent="0.25">
      <c r="A1445"/>
      <c r="B1445"/>
      <c r="C1445"/>
      <c r="D1445"/>
      <c r="E1445"/>
      <c r="F1445" s="248"/>
      <c r="G1445"/>
      <c r="H1445" s="358"/>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c r="AN1445"/>
      <c r="AO1445"/>
      <c r="AP1445"/>
      <c r="AQ1445"/>
      <c r="AR1445"/>
      <c r="AS1445"/>
      <c r="AT1445"/>
      <c r="AU1445"/>
      <c r="AV1445"/>
      <c r="AW1445"/>
      <c r="AX1445"/>
    </row>
    <row r="1446" spans="1:50" x14ac:dyDescent="0.25">
      <c r="A1446"/>
      <c r="B1446"/>
      <c r="C1446"/>
      <c r="D1446"/>
      <c r="E1446"/>
      <c r="F1446" s="248"/>
      <c r="G1446"/>
      <c r="H1446" s="358"/>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c r="AN1446"/>
      <c r="AO1446"/>
      <c r="AP1446"/>
      <c r="AQ1446"/>
      <c r="AR1446"/>
      <c r="AS1446"/>
      <c r="AT1446"/>
      <c r="AU1446"/>
      <c r="AV1446"/>
      <c r="AW1446"/>
      <c r="AX1446"/>
    </row>
    <row r="1447" spans="1:50" x14ac:dyDescent="0.25">
      <c r="A1447"/>
      <c r="B1447"/>
      <c r="C1447"/>
      <c r="D1447"/>
      <c r="E1447"/>
      <c r="F1447" s="248"/>
      <c r="G1447"/>
      <c r="H1447" s="358"/>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c r="AN1447"/>
      <c r="AO1447"/>
      <c r="AP1447"/>
      <c r="AQ1447"/>
      <c r="AR1447"/>
      <c r="AS1447"/>
      <c r="AT1447"/>
      <c r="AU1447"/>
      <c r="AV1447"/>
      <c r="AW1447"/>
      <c r="AX1447"/>
    </row>
    <row r="1448" spans="1:50" x14ac:dyDescent="0.25">
      <c r="A1448"/>
      <c r="B1448"/>
      <c r="C1448"/>
      <c r="D1448"/>
      <c r="E1448"/>
      <c r="F1448" s="248"/>
      <c r="G1448"/>
      <c r="H1448" s="35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c r="AN1448"/>
      <c r="AO1448"/>
      <c r="AP1448"/>
      <c r="AQ1448"/>
      <c r="AR1448"/>
      <c r="AS1448"/>
      <c r="AT1448"/>
      <c r="AU1448"/>
      <c r="AV1448"/>
      <c r="AW1448"/>
      <c r="AX1448"/>
    </row>
    <row r="1449" spans="1:50" x14ac:dyDescent="0.25">
      <c r="A1449"/>
      <c r="B1449"/>
      <c r="C1449"/>
      <c r="D1449"/>
      <c r="E1449"/>
      <c r="F1449" s="248"/>
      <c r="G1449"/>
      <c r="H1449" s="358"/>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c r="AN1449"/>
      <c r="AO1449"/>
      <c r="AP1449"/>
      <c r="AQ1449"/>
      <c r="AR1449"/>
      <c r="AS1449"/>
      <c r="AT1449"/>
      <c r="AU1449"/>
      <c r="AV1449"/>
      <c r="AW1449"/>
      <c r="AX1449"/>
    </row>
    <row r="1450" spans="1:50" x14ac:dyDescent="0.25">
      <c r="A1450"/>
      <c r="B1450"/>
      <c r="C1450"/>
      <c r="D1450"/>
      <c r="E1450"/>
      <c r="F1450" s="248"/>
      <c r="G1450"/>
      <c r="H1450" s="358"/>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c r="AN1450"/>
      <c r="AO1450"/>
      <c r="AP1450"/>
      <c r="AQ1450"/>
      <c r="AR1450"/>
      <c r="AS1450"/>
      <c r="AT1450"/>
      <c r="AU1450"/>
      <c r="AV1450"/>
      <c r="AW1450"/>
      <c r="AX1450"/>
    </row>
    <row r="1451" spans="1:50" x14ac:dyDescent="0.25">
      <c r="A1451"/>
      <c r="B1451"/>
      <c r="C1451"/>
      <c r="D1451"/>
      <c r="E1451"/>
      <c r="F1451" s="248"/>
      <c r="G1451"/>
      <c r="H1451" s="358"/>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c r="AN1451"/>
      <c r="AO1451"/>
      <c r="AP1451"/>
      <c r="AQ1451"/>
      <c r="AR1451"/>
      <c r="AS1451"/>
      <c r="AT1451"/>
      <c r="AU1451"/>
      <c r="AV1451"/>
      <c r="AW1451"/>
      <c r="AX1451"/>
    </row>
    <row r="1452" spans="1:50" x14ac:dyDescent="0.25">
      <c r="A1452"/>
      <c r="B1452"/>
      <c r="C1452"/>
      <c r="D1452"/>
      <c r="E1452"/>
      <c r="F1452" s="248"/>
      <c r="G1452"/>
      <c r="H1452" s="358"/>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c r="AN1452"/>
      <c r="AO1452"/>
      <c r="AP1452"/>
      <c r="AQ1452"/>
      <c r="AR1452"/>
      <c r="AS1452"/>
      <c r="AT1452"/>
      <c r="AU1452"/>
      <c r="AV1452"/>
      <c r="AW1452"/>
      <c r="AX1452"/>
    </row>
    <row r="1453" spans="1:50" x14ac:dyDescent="0.25">
      <c r="A1453"/>
      <c r="B1453"/>
      <c r="C1453"/>
      <c r="D1453"/>
      <c r="E1453"/>
      <c r="F1453" s="248"/>
      <c r="G1453"/>
      <c r="H1453" s="358"/>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c r="AN1453"/>
      <c r="AO1453"/>
      <c r="AP1453"/>
      <c r="AQ1453"/>
      <c r="AR1453"/>
      <c r="AS1453"/>
      <c r="AT1453"/>
      <c r="AU1453"/>
      <c r="AV1453"/>
      <c r="AW1453"/>
      <c r="AX1453"/>
    </row>
    <row r="1454" spans="1:50" x14ac:dyDescent="0.25">
      <c r="A1454"/>
      <c r="B1454"/>
      <c r="C1454"/>
      <c r="D1454"/>
      <c r="E1454"/>
      <c r="F1454" s="248"/>
      <c r="G1454"/>
      <c r="H1454" s="358"/>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c r="AN1454"/>
      <c r="AO1454"/>
      <c r="AP1454"/>
      <c r="AQ1454"/>
      <c r="AR1454"/>
      <c r="AS1454"/>
      <c r="AT1454"/>
      <c r="AU1454"/>
      <c r="AV1454"/>
      <c r="AW1454"/>
      <c r="AX1454"/>
    </row>
    <row r="1455" spans="1:50" x14ac:dyDescent="0.25">
      <c r="A1455"/>
      <c r="B1455"/>
      <c r="C1455"/>
      <c r="D1455"/>
      <c r="E1455"/>
      <c r="F1455" s="248"/>
      <c r="G1455"/>
      <c r="H1455" s="358"/>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c r="AN1455"/>
      <c r="AO1455"/>
      <c r="AP1455"/>
      <c r="AQ1455"/>
      <c r="AR1455"/>
      <c r="AS1455"/>
      <c r="AT1455"/>
      <c r="AU1455"/>
      <c r="AV1455"/>
      <c r="AW1455"/>
      <c r="AX1455"/>
    </row>
    <row r="1456" spans="1:50" x14ac:dyDescent="0.25">
      <c r="A1456"/>
      <c r="B1456"/>
      <c r="C1456"/>
      <c r="D1456"/>
      <c r="E1456"/>
      <c r="F1456" s="248"/>
      <c r="G1456"/>
      <c r="H1456" s="358"/>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c r="AN1456"/>
      <c r="AO1456"/>
      <c r="AP1456"/>
      <c r="AQ1456"/>
      <c r="AR1456"/>
      <c r="AS1456"/>
      <c r="AT1456"/>
      <c r="AU1456"/>
      <c r="AV1456"/>
      <c r="AW1456"/>
      <c r="AX1456"/>
    </row>
    <row r="1457" spans="1:50" x14ac:dyDescent="0.25">
      <c r="A1457"/>
      <c r="B1457"/>
      <c r="C1457"/>
      <c r="D1457"/>
      <c r="E1457"/>
      <c r="F1457" s="248"/>
      <c r="G1457"/>
      <c r="H1457" s="358"/>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c r="AN1457"/>
      <c r="AO1457"/>
      <c r="AP1457"/>
      <c r="AQ1457"/>
      <c r="AR1457"/>
      <c r="AS1457"/>
      <c r="AT1457"/>
      <c r="AU1457"/>
      <c r="AV1457"/>
      <c r="AW1457"/>
      <c r="AX1457"/>
    </row>
    <row r="1458" spans="1:50" x14ac:dyDescent="0.25">
      <c r="A1458"/>
      <c r="B1458"/>
      <c r="C1458"/>
      <c r="D1458"/>
      <c r="E1458"/>
      <c r="F1458" s="248"/>
      <c r="G1458"/>
      <c r="H1458" s="3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c r="AN1458"/>
      <c r="AO1458"/>
      <c r="AP1458"/>
      <c r="AQ1458"/>
      <c r="AR1458"/>
      <c r="AS1458"/>
      <c r="AT1458"/>
      <c r="AU1458"/>
      <c r="AV1458"/>
      <c r="AW1458"/>
      <c r="AX1458"/>
    </row>
    <row r="1459" spans="1:50" x14ac:dyDescent="0.25">
      <c r="A1459"/>
      <c r="B1459"/>
      <c r="C1459"/>
      <c r="D1459"/>
      <c r="E1459"/>
      <c r="F1459" s="248"/>
      <c r="G1459"/>
      <c r="H1459" s="358"/>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c r="AN1459"/>
      <c r="AO1459"/>
      <c r="AP1459"/>
      <c r="AQ1459"/>
      <c r="AR1459"/>
      <c r="AS1459"/>
      <c r="AT1459"/>
      <c r="AU1459"/>
      <c r="AV1459"/>
      <c r="AW1459"/>
      <c r="AX1459"/>
    </row>
    <row r="1460" spans="1:50" x14ac:dyDescent="0.25">
      <c r="A1460"/>
      <c r="B1460"/>
      <c r="C1460"/>
      <c r="D1460"/>
      <c r="E1460"/>
      <c r="F1460" s="248"/>
      <c r="G1460"/>
      <c r="H1460" s="358"/>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c r="AN1460"/>
      <c r="AO1460"/>
      <c r="AP1460"/>
      <c r="AQ1460"/>
      <c r="AR1460"/>
      <c r="AS1460"/>
      <c r="AT1460"/>
      <c r="AU1460"/>
      <c r="AV1460"/>
      <c r="AW1460"/>
      <c r="AX1460"/>
    </row>
    <row r="1461" spans="1:50" x14ac:dyDescent="0.25">
      <c r="A1461"/>
      <c r="B1461"/>
      <c r="C1461"/>
      <c r="D1461"/>
      <c r="E1461"/>
      <c r="F1461" s="248"/>
      <c r="G1461"/>
      <c r="H1461" s="358"/>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c r="AN1461"/>
      <c r="AO1461"/>
      <c r="AP1461"/>
      <c r="AQ1461"/>
      <c r="AR1461"/>
      <c r="AS1461"/>
      <c r="AT1461"/>
      <c r="AU1461"/>
      <c r="AV1461"/>
      <c r="AW1461"/>
      <c r="AX1461"/>
    </row>
    <row r="1462" spans="1:50" x14ac:dyDescent="0.25">
      <c r="A1462"/>
      <c r="B1462"/>
      <c r="C1462"/>
      <c r="D1462"/>
      <c r="E1462"/>
      <c r="F1462" s="248"/>
      <c r="G1462"/>
      <c r="H1462" s="358"/>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c r="AN1462"/>
      <c r="AO1462"/>
      <c r="AP1462"/>
      <c r="AQ1462"/>
      <c r="AR1462"/>
      <c r="AS1462"/>
      <c r="AT1462"/>
      <c r="AU1462"/>
      <c r="AV1462"/>
      <c r="AW1462"/>
      <c r="AX1462"/>
    </row>
    <row r="1463" spans="1:50" x14ac:dyDescent="0.25">
      <c r="A1463"/>
      <c r="B1463"/>
      <c r="C1463"/>
      <c r="D1463"/>
      <c r="E1463"/>
      <c r="F1463" s="248"/>
      <c r="G1463"/>
      <c r="H1463" s="358"/>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c r="AN1463"/>
      <c r="AO1463"/>
      <c r="AP1463"/>
      <c r="AQ1463"/>
      <c r="AR1463"/>
      <c r="AS1463"/>
      <c r="AT1463"/>
      <c r="AU1463"/>
      <c r="AV1463"/>
      <c r="AW1463"/>
      <c r="AX1463"/>
    </row>
    <row r="1464" spans="1:50" x14ac:dyDescent="0.25">
      <c r="A1464"/>
      <c r="B1464"/>
      <c r="C1464"/>
      <c r="D1464"/>
      <c r="E1464"/>
      <c r="F1464" s="248"/>
      <c r="G1464"/>
      <c r="H1464" s="358"/>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c r="AN1464"/>
      <c r="AO1464"/>
      <c r="AP1464"/>
      <c r="AQ1464"/>
      <c r="AR1464"/>
      <c r="AS1464"/>
      <c r="AT1464"/>
      <c r="AU1464"/>
      <c r="AV1464"/>
      <c r="AW1464"/>
      <c r="AX1464"/>
    </row>
    <row r="1465" spans="1:50" x14ac:dyDescent="0.25">
      <c r="A1465"/>
      <c r="B1465"/>
      <c r="C1465"/>
      <c r="D1465"/>
      <c r="E1465"/>
      <c r="F1465" s="248"/>
      <c r="G1465"/>
      <c r="H1465" s="358"/>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c r="AN1465"/>
      <c r="AO1465"/>
      <c r="AP1465"/>
      <c r="AQ1465"/>
      <c r="AR1465"/>
      <c r="AS1465"/>
      <c r="AT1465"/>
      <c r="AU1465"/>
      <c r="AV1465"/>
      <c r="AW1465"/>
      <c r="AX1465"/>
    </row>
    <row r="1466" spans="1:50" x14ac:dyDescent="0.25">
      <c r="A1466"/>
      <c r="B1466"/>
      <c r="C1466"/>
      <c r="D1466"/>
      <c r="E1466"/>
      <c r="F1466" s="248"/>
      <c r="G1466"/>
      <c r="H1466" s="358"/>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c r="AN1466"/>
      <c r="AO1466"/>
      <c r="AP1466"/>
      <c r="AQ1466"/>
      <c r="AR1466"/>
      <c r="AS1466"/>
      <c r="AT1466"/>
      <c r="AU1466"/>
      <c r="AV1466"/>
      <c r="AW1466"/>
      <c r="AX1466"/>
    </row>
    <row r="1467" spans="1:50" x14ac:dyDescent="0.25">
      <c r="A1467"/>
      <c r="B1467"/>
      <c r="C1467"/>
      <c r="D1467"/>
      <c r="E1467"/>
      <c r="F1467" s="248"/>
      <c r="G1467"/>
      <c r="H1467" s="358"/>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c r="AN1467"/>
      <c r="AO1467"/>
      <c r="AP1467"/>
      <c r="AQ1467"/>
      <c r="AR1467"/>
      <c r="AS1467"/>
      <c r="AT1467"/>
      <c r="AU1467"/>
      <c r="AV1467"/>
      <c r="AW1467"/>
      <c r="AX1467"/>
    </row>
    <row r="1468" spans="1:50" x14ac:dyDescent="0.25">
      <c r="A1468"/>
      <c r="B1468"/>
      <c r="C1468"/>
      <c r="D1468"/>
      <c r="E1468"/>
      <c r="F1468" s="248"/>
      <c r="G1468"/>
      <c r="H1468" s="35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c r="AN1468"/>
      <c r="AO1468"/>
      <c r="AP1468"/>
      <c r="AQ1468"/>
      <c r="AR1468"/>
      <c r="AS1468"/>
      <c r="AT1468"/>
      <c r="AU1468"/>
      <c r="AV1468"/>
      <c r="AW1468"/>
      <c r="AX1468"/>
    </row>
    <row r="1469" spans="1:50" s="627" customFormat="1" x14ac:dyDescent="0.25">
      <c r="A1469"/>
      <c r="B1469"/>
      <c r="C1469"/>
      <c r="D1469"/>
      <c r="E1469"/>
      <c r="F1469" s="248"/>
      <c r="G1469"/>
      <c r="H1469" s="358"/>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c r="AN1469"/>
      <c r="AO1469"/>
      <c r="AP1469"/>
      <c r="AQ1469"/>
      <c r="AR1469"/>
      <c r="AS1469"/>
      <c r="AT1469"/>
      <c r="AU1469"/>
      <c r="AV1469"/>
      <c r="AW1469"/>
      <c r="AX1469"/>
    </row>
    <row r="1470" spans="1:50" customFormat="1" x14ac:dyDescent="0.25">
      <c r="F1470" s="248"/>
      <c r="H1470" s="358"/>
    </row>
    <row r="1471" spans="1:50" customFormat="1" x14ac:dyDescent="0.25">
      <c r="F1471" s="248"/>
      <c r="H1471" s="358"/>
    </row>
    <row r="1472" spans="1:50" customFormat="1" x14ac:dyDescent="0.25">
      <c r="F1472" s="248"/>
      <c r="H1472" s="358"/>
    </row>
    <row r="1473" spans="6:8" customFormat="1" x14ac:dyDescent="0.25">
      <c r="F1473" s="248"/>
      <c r="H1473" s="358"/>
    </row>
    <row r="1474" spans="6:8" customFormat="1" x14ac:dyDescent="0.25">
      <c r="F1474" s="248"/>
      <c r="H1474" s="358"/>
    </row>
    <row r="1475" spans="6:8" customFormat="1" x14ac:dyDescent="0.25">
      <c r="F1475" s="248"/>
      <c r="H1475" s="358"/>
    </row>
    <row r="1476" spans="6:8" customFormat="1" x14ac:dyDescent="0.25">
      <c r="F1476" s="248"/>
      <c r="H1476" s="358"/>
    </row>
    <row r="1477" spans="6:8" customFormat="1" x14ac:dyDescent="0.25">
      <c r="F1477" s="248"/>
      <c r="H1477" s="358"/>
    </row>
    <row r="1478" spans="6:8" customFormat="1" x14ac:dyDescent="0.25">
      <c r="F1478" s="248"/>
      <c r="H1478" s="358"/>
    </row>
    <row r="1479" spans="6:8" customFormat="1" x14ac:dyDescent="0.25">
      <c r="F1479" s="248"/>
      <c r="H1479" s="358"/>
    </row>
    <row r="1480" spans="6:8" customFormat="1" x14ac:dyDescent="0.25">
      <c r="F1480" s="248"/>
      <c r="H1480" s="358"/>
    </row>
    <row r="1481" spans="6:8" customFormat="1" x14ac:dyDescent="0.25">
      <c r="F1481" s="248"/>
      <c r="H1481" s="358"/>
    </row>
    <row r="1482" spans="6:8" customFormat="1" x14ac:dyDescent="0.25">
      <c r="F1482" s="248"/>
      <c r="H1482" s="358"/>
    </row>
    <row r="1483" spans="6:8" customFormat="1" x14ac:dyDescent="0.25">
      <c r="F1483" s="248"/>
      <c r="H1483" s="358"/>
    </row>
    <row r="1484" spans="6:8" customFormat="1" x14ac:dyDescent="0.25">
      <c r="F1484" s="248"/>
      <c r="H1484" s="358"/>
    </row>
    <row r="1485" spans="6:8" customFormat="1" x14ac:dyDescent="0.25">
      <c r="F1485" s="248"/>
      <c r="H1485" s="358"/>
    </row>
    <row r="1486" spans="6:8" customFormat="1" x14ac:dyDescent="0.25">
      <c r="F1486" s="248"/>
      <c r="H1486" s="358"/>
    </row>
    <row r="1487" spans="6:8" customFormat="1" x14ac:dyDescent="0.25">
      <c r="F1487" s="248"/>
      <c r="H1487" s="358"/>
    </row>
    <row r="1488" spans="6:8" customFormat="1" x14ac:dyDescent="0.25">
      <c r="F1488" s="248"/>
      <c r="H1488" s="358"/>
    </row>
    <row r="1489" spans="6:8" customFormat="1" x14ac:dyDescent="0.25">
      <c r="F1489" s="248"/>
      <c r="H1489" s="358"/>
    </row>
    <row r="1490" spans="6:8" customFormat="1" x14ac:dyDescent="0.25">
      <c r="F1490" s="248"/>
      <c r="H1490" s="358"/>
    </row>
    <row r="1491" spans="6:8" customFormat="1" x14ac:dyDescent="0.25">
      <c r="F1491" s="248"/>
      <c r="H1491" s="358"/>
    </row>
    <row r="1492" spans="6:8" customFormat="1" x14ac:dyDescent="0.25">
      <c r="F1492" s="248"/>
      <c r="H1492" s="358"/>
    </row>
    <row r="1493" spans="6:8" customFormat="1" x14ac:dyDescent="0.25">
      <c r="F1493" s="248"/>
      <c r="H1493" s="358"/>
    </row>
    <row r="1494" spans="6:8" customFormat="1" x14ac:dyDescent="0.25">
      <c r="F1494" s="248"/>
      <c r="H1494" s="358"/>
    </row>
    <row r="1495" spans="6:8" customFormat="1" x14ac:dyDescent="0.25">
      <c r="F1495" s="248"/>
      <c r="H1495" s="358"/>
    </row>
    <row r="1496" spans="6:8" customFormat="1" x14ac:dyDescent="0.25">
      <c r="F1496" s="248"/>
      <c r="H1496" s="358"/>
    </row>
    <row r="1497" spans="6:8" customFormat="1" x14ac:dyDescent="0.25">
      <c r="F1497" s="248"/>
      <c r="H1497" s="358"/>
    </row>
    <row r="1498" spans="6:8" customFormat="1" x14ac:dyDescent="0.25">
      <c r="F1498" s="248"/>
      <c r="H1498" s="358"/>
    </row>
    <row r="1499" spans="6:8" customFormat="1" x14ac:dyDescent="0.25">
      <c r="F1499" s="248"/>
      <c r="H1499" s="358"/>
    </row>
    <row r="1500" spans="6:8" customFormat="1" x14ac:dyDescent="0.25">
      <c r="F1500" s="248"/>
      <c r="H1500" s="358"/>
    </row>
    <row r="1501" spans="6:8" customFormat="1" x14ac:dyDescent="0.25">
      <c r="F1501" s="248"/>
      <c r="H1501" s="358"/>
    </row>
    <row r="1502" spans="6:8" customFormat="1" x14ac:dyDescent="0.25">
      <c r="F1502" s="248"/>
      <c r="H1502" s="358"/>
    </row>
    <row r="1503" spans="6:8" customFormat="1" x14ac:dyDescent="0.25">
      <c r="F1503" s="248"/>
      <c r="H1503" s="358"/>
    </row>
    <row r="1504" spans="6:8" customFormat="1" x14ac:dyDescent="0.25">
      <c r="F1504" s="248"/>
      <c r="H1504" s="358"/>
    </row>
    <row r="1505" spans="6:8" customFormat="1" x14ac:dyDescent="0.25">
      <c r="F1505" s="248"/>
      <c r="H1505" s="358"/>
    </row>
    <row r="1506" spans="6:8" customFormat="1" x14ac:dyDescent="0.25">
      <c r="F1506" s="248"/>
      <c r="H1506" s="358"/>
    </row>
    <row r="1507" spans="6:8" customFormat="1" x14ac:dyDescent="0.25">
      <c r="F1507" s="248"/>
      <c r="H1507" s="358"/>
    </row>
    <row r="1508" spans="6:8" customFormat="1" x14ac:dyDescent="0.25">
      <c r="F1508" s="248"/>
      <c r="H1508" s="358"/>
    </row>
    <row r="1509" spans="6:8" customFormat="1" x14ac:dyDescent="0.25">
      <c r="F1509" s="248"/>
      <c r="H1509" s="358"/>
    </row>
    <row r="1510" spans="6:8" customFormat="1" x14ac:dyDescent="0.25">
      <c r="F1510" s="248"/>
      <c r="H1510" s="358"/>
    </row>
    <row r="1511" spans="6:8" customFormat="1" x14ac:dyDescent="0.25">
      <c r="F1511" s="248"/>
      <c r="H1511" s="358"/>
    </row>
    <row r="1512" spans="6:8" customFormat="1" x14ac:dyDescent="0.25">
      <c r="F1512" s="248"/>
      <c r="H1512" s="358"/>
    </row>
    <row r="1513" spans="6:8" customFormat="1" x14ac:dyDescent="0.25">
      <c r="F1513" s="248"/>
      <c r="H1513" s="358"/>
    </row>
    <row r="1514" spans="6:8" customFormat="1" x14ac:dyDescent="0.25">
      <c r="F1514" s="248"/>
      <c r="H1514" s="358"/>
    </row>
    <row r="1515" spans="6:8" customFormat="1" x14ac:dyDescent="0.25">
      <c r="F1515" s="248"/>
      <c r="H1515" s="358"/>
    </row>
    <row r="1516" spans="6:8" customFormat="1" x14ac:dyDescent="0.25">
      <c r="F1516" s="248"/>
      <c r="H1516" s="358"/>
    </row>
    <row r="1517" spans="6:8" customFormat="1" x14ac:dyDescent="0.25">
      <c r="F1517" s="248"/>
      <c r="H1517" s="358"/>
    </row>
    <row r="1518" spans="6:8" customFormat="1" x14ac:dyDescent="0.25">
      <c r="F1518" s="248"/>
      <c r="H1518" s="358"/>
    </row>
    <row r="1519" spans="6:8" customFormat="1" x14ac:dyDescent="0.25">
      <c r="F1519" s="248"/>
      <c r="H1519" s="358"/>
    </row>
    <row r="1520" spans="6:8" customFormat="1" x14ac:dyDescent="0.25">
      <c r="F1520" s="248"/>
      <c r="H1520" s="358"/>
    </row>
    <row r="1521" spans="6:8" customFormat="1" x14ac:dyDescent="0.25">
      <c r="F1521" s="248"/>
      <c r="H1521" s="358"/>
    </row>
    <row r="1522" spans="6:8" customFormat="1" x14ac:dyDescent="0.25">
      <c r="F1522" s="248"/>
      <c r="H1522" s="358"/>
    </row>
    <row r="1523" spans="6:8" customFormat="1" x14ac:dyDescent="0.25">
      <c r="F1523" s="248"/>
      <c r="H1523" s="358"/>
    </row>
    <row r="1524" spans="6:8" customFormat="1" x14ac:dyDescent="0.25">
      <c r="F1524" s="248"/>
      <c r="H1524" s="358"/>
    </row>
    <row r="1525" spans="6:8" customFormat="1" x14ac:dyDescent="0.25">
      <c r="F1525" s="248"/>
      <c r="H1525" s="358"/>
    </row>
    <row r="1526" spans="6:8" customFormat="1" x14ac:dyDescent="0.25">
      <c r="F1526" s="248"/>
      <c r="H1526" s="358"/>
    </row>
    <row r="1527" spans="6:8" customFormat="1" x14ac:dyDescent="0.25">
      <c r="F1527" s="248"/>
      <c r="H1527" s="358"/>
    </row>
    <row r="1528" spans="6:8" customFormat="1" x14ac:dyDescent="0.25">
      <c r="F1528" s="248"/>
      <c r="H1528" s="358"/>
    </row>
    <row r="1529" spans="6:8" customFormat="1" x14ac:dyDescent="0.25">
      <c r="F1529" s="248"/>
      <c r="H1529" s="358"/>
    </row>
    <row r="1530" spans="6:8" customFormat="1" x14ac:dyDescent="0.25">
      <c r="F1530" s="248"/>
      <c r="H1530" s="358"/>
    </row>
    <row r="1531" spans="6:8" customFormat="1" x14ac:dyDescent="0.25">
      <c r="F1531" s="248"/>
      <c r="H1531" s="358"/>
    </row>
    <row r="1532" spans="6:8" customFormat="1" x14ac:dyDescent="0.25">
      <c r="F1532" s="248"/>
      <c r="H1532" s="358"/>
    </row>
    <row r="1533" spans="6:8" customFormat="1" x14ac:dyDescent="0.25">
      <c r="F1533" s="248"/>
      <c r="H1533" s="358"/>
    </row>
    <row r="1534" spans="6:8" customFormat="1" x14ac:dyDescent="0.25">
      <c r="F1534" s="248"/>
      <c r="H1534" s="358"/>
    </row>
    <row r="1535" spans="6:8" customFormat="1" x14ac:dyDescent="0.25">
      <c r="F1535" s="248"/>
      <c r="H1535" s="358"/>
    </row>
    <row r="1536" spans="6:8" customFormat="1" x14ac:dyDescent="0.25">
      <c r="F1536" s="248"/>
      <c r="H1536" s="358"/>
    </row>
    <row r="1537" spans="6:8" customFormat="1" x14ac:dyDescent="0.25">
      <c r="F1537" s="248"/>
      <c r="H1537" s="358"/>
    </row>
    <row r="1538" spans="6:8" customFormat="1" x14ac:dyDescent="0.25">
      <c r="F1538" s="248"/>
      <c r="H1538" s="358"/>
    </row>
    <row r="1539" spans="6:8" customFormat="1" x14ac:dyDescent="0.25">
      <c r="F1539" s="248"/>
      <c r="H1539" s="358"/>
    </row>
    <row r="1540" spans="6:8" customFormat="1" x14ac:dyDescent="0.25">
      <c r="F1540" s="248"/>
      <c r="H1540" s="358"/>
    </row>
    <row r="1541" spans="6:8" customFormat="1" x14ac:dyDescent="0.25">
      <c r="F1541" s="248"/>
      <c r="H1541" s="358"/>
    </row>
    <row r="1542" spans="6:8" customFormat="1" x14ac:dyDescent="0.25">
      <c r="F1542" s="248"/>
      <c r="H1542" s="358"/>
    </row>
    <row r="1543" spans="6:8" customFormat="1" x14ac:dyDescent="0.25">
      <c r="F1543" s="248"/>
      <c r="H1543" s="358"/>
    </row>
    <row r="1544" spans="6:8" customFormat="1" x14ac:dyDescent="0.25">
      <c r="F1544" s="248"/>
      <c r="H1544" s="358"/>
    </row>
    <row r="1545" spans="6:8" customFormat="1" x14ac:dyDescent="0.25">
      <c r="F1545" s="248"/>
      <c r="H1545" s="358"/>
    </row>
    <row r="1546" spans="6:8" customFormat="1" x14ac:dyDescent="0.25">
      <c r="F1546" s="248"/>
      <c r="H1546" s="358"/>
    </row>
    <row r="1547" spans="6:8" customFormat="1" x14ac:dyDescent="0.25">
      <c r="F1547" s="248"/>
      <c r="H1547" s="358"/>
    </row>
    <row r="1548" spans="6:8" customFormat="1" x14ac:dyDescent="0.25">
      <c r="F1548" s="248"/>
      <c r="H1548" s="358"/>
    </row>
    <row r="1549" spans="6:8" customFormat="1" x14ac:dyDescent="0.25">
      <c r="F1549" s="248"/>
      <c r="H1549" s="358"/>
    </row>
    <row r="1550" spans="6:8" customFormat="1" x14ac:dyDescent="0.25">
      <c r="F1550" s="248"/>
      <c r="H1550" s="358"/>
    </row>
    <row r="1551" spans="6:8" customFormat="1" x14ac:dyDescent="0.25">
      <c r="F1551" s="248"/>
      <c r="H1551" s="358"/>
    </row>
    <row r="1552" spans="6:8" customFormat="1" x14ac:dyDescent="0.25">
      <c r="F1552" s="248"/>
      <c r="H1552" s="358"/>
    </row>
    <row r="1553" spans="6:8" customFormat="1" x14ac:dyDescent="0.25">
      <c r="F1553" s="248"/>
      <c r="H1553" s="358"/>
    </row>
    <row r="1554" spans="6:8" customFormat="1" x14ac:dyDescent="0.25">
      <c r="F1554" s="248"/>
      <c r="H1554" s="358"/>
    </row>
    <row r="1555" spans="6:8" customFormat="1" x14ac:dyDescent="0.25">
      <c r="F1555" s="248"/>
      <c r="H1555" s="358"/>
    </row>
    <row r="1556" spans="6:8" customFormat="1" x14ac:dyDescent="0.25">
      <c r="F1556" s="248"/>
      <c r="H1556" s="358"/>
    </row>
    <row r="1557" spans="6:8" customFormat="1" x14ac:dyDescent="0.25">
      <c r="F1557" s="248"/>
      <c r="H1557" s="358"/>
    </row>
    <row r="1558" spans="6:8" customFormat="1" x14ac:dyDescent="0.25">
      <c r="F1558" s="248"/>
      <c r="H1558" s="358"/>
    </row>
    <row r="1559" spans="6:8" customFormat="1" x14ac:dyDescent="0.25">
      <c r="F1559" s="248"/>
      <c r="H1559" s="358"/>
    </row>
    <row r="1560" spans="6:8" customFormat="1" x14ac:dyDescent="0.25">
      <c r="F1560" s="248"/>
      <c r="H1560" s="358"/>
    </row>
    <row r="1561" spans="6:8" customFormat="1" x14ac:dyDescent="0.25">
      <c r="F1561" s="248"/>
      <c r="H1561" s="358"/>
    </row>
    <row r="1562" spans="6:8" customFormat="1" x14ac:dyDescent="0.25">
      <c r="F1562" s="248"/>
      <c r="H1562" s="358"/>
    </row>
    <row r="1563" spans="6:8" customFormat="1" x14ac:dyDescent="0.25">
      <c r="F1563" s="248"/>
      <c r="H1563" s="358"/>
    </row>
    <row r="1564" spans="6:8" customFormat="1" x14ac:dyDescent="0.25">
      <c r="F1564" s="248"/>
      <c r="H1564" s="358"/>
    </row>
    <row r="1565" spans="6:8" customFormat="1" x14ac:dyDescent="0.25">
      <c r="F1565" s="248"/>
      <c r="H1565" s="358"/>
    </row>
    <row r="1566" spans="6:8" customFormat="1" x14ac:dyDescent="0.25">
      <c r="F1566" s="248"/>
      <c r="H1566" s="358"/>
    </row>
    <row r="1567" spans="6:8" customFormat="1" x14ac:dyDescent="0.25">
      <c r="F1567" s="248"/>
      <c r="H1567" s="358"/>
    </row>
    <row r="1568" spans="6:8" customFormat="1" x14ac:dyDescent="0.25">
      <c r="F1568" s="248"/>
      <c r="H1568" s="358"/>
    </row>
    <row r="1569" spans="6:8" customFormat="1" x14ac:dyDescent="0.25">
      <c r="F1569" s="248"/>
      <c r="H1569" s="358"/>
    </row>
    <row r="1570" spans="6:8" customFormat="1" x14ac:dyDescent="0.25">
      <c r="F1570" s="248"/>
      <c r="H1570" s="358"/>
    </row>
    <row r="1571" spans="6:8" customFormat="1" x14ac:dyDescent="0.25">
      <c r="F1571" s="248"/>
      <c r="H1571" s="358"/>
    </row>
    <row r="1572" spans="6:8" customFormat="1" x14ac:dyDescent="0.25">
      <c r="F1572" s="248"/>
      <c r="H1572" s="358"/>
    </row>
    <row r="1573" spans="6:8" customFormat="1" x14ac:dyDescent="0.25">
      <c r="F1573" s="248"/>
      <c r="H1573" s="358"/>
    </row>
    <row r="1574" spans="6:8" customFormat="1" x14ac:dyDescent="0.25">
      <c r="F1574" s="248"/>
      <c r="H1574" s="358"/>
    </row>
    <row r="1575" spans="6:8" customFormat="1" x14ac:dyDescent="0.25">
      <c r="F1575" s="248"/>
      <c r="H1575" s="358"/>
    </row>
    <row r="1576" spans="6:8" customFormat="1" x14ac:dyDescent="0.25">
      <c r="F1576" s="248"/>
      <c r="H1576" s="358"/>
    </row>
    <row r="1577" spans="6:8" customFormat="1" x14ac:dyDescent="0.25">
      <c r="F1577" s="248"/>
      <c r="H1577" s="358"/>
    </row>
    <row r="1578" spans="6:8" customFormat="1" x14ac:dyDescent="0.25">
      <c r="F1578" s="248"/>
      <c r="H1578" s="358"/>
    </row>
    <row r="1579" spans="6:8" customFormat="1" x14ac:dyDescent="0.25">
      <c r="F1579" s="248"/>
      <c r="H1579" s="358"/>
    </row>
    <row r="1580" spans="6:8" customFormat="1" x14ac:dyDescent="0.25">
      <c r="F1580" s="248"/>
      <c r="H1580" s="358"/>
    </row>
    <row r="1581" spans="6:8" customFormat="1" x14ac:dyDescent="0.25">
      <c r="F1581" s="248"/>
      <c r="H1581" s="358"/>
    </row>
    <row r="1582" spans="6:8" customFormat="1" x14ac:dyDescent="0.25">
      <c r="F1582" s="248"/>
      <c r="H1582" s="358"/>
    </row>
    <row r="1583" spans="6:8" customFormat="1" x14ac:dyDescent="0.25">
      <c r="F1583" s="248"/>
      <c r="H1583" s="358"/>
    </row>
    <row r="1584" spans="6:8" customFormat="1" x14ac:dyDescent="0.25">
      <c r="F1584" s="248"/>
      <c r="H1584" s="358"/>
    </row>
    <row r="1585" spans="6:8" customFormat="1" x14ac:dyDescent="0.25">
      <c r="F1585" s="248"/>
      <c r="H1585" s="358"/>
    </row>
    <row r="1586" spans="6:8" customFormat="1" x14ac:dyDescent="0.25">
      <c r="F1586" s="248"/>
      <c r="H1586" s="358"/>
    </row>
    <row r="1587" spans="6:8" customFormat="1" x14ac:dyDescent="0.25">
      <c r="F1587" s="248"/>
      <c r="H1587" s="358"/>
    </row>
    <row r="1588" spans="6:8" customFormat="1" x14ac:dyDescent="0.25">
      <c r="F1588" s="248"/>
      <c r="H1588" s="358"/>
    </row>
    <row r="1589" spans="6:8" customFormat="1" x14ac:dyDescent="0.25">
      <c r="F1589" s="248"/>
      <c r="H1589" s="358"/>
    </row>
    <row r="1590" spans="6:8" customFormat="1" x14ac:dyDescent="0.25">
      <c r="F1590" s="248"/>
      <c r="H1590" s="358"/>
    </row>
    <row r="1591" spans="6:8" customFormat="1" x14ac:dyDescent="0.25">
      <c r="F1591" s="248"/>
      <c r="H1591" s="358"/>
    </row>
    <row r="1592" spans="6:8" customFormat="1" x14ac:dyDescent="0.25">
      <c r="F1592" s="248"/>
      <c r="H1592" s="358"/>
    </row>
    <row r="1593" spans="6:8" customFormat="1" x14ac:dyDescent="0.25">
      <c r="F1593" s="248"/>
      <c r="H1593" s="358"/>
    </row>
    <row r="1594" spans="6:8" customFormat="1" x14ac:dyDescent="0.25">
      <c r="F1594" s="248"/>
      <c r="H1594" s="358"/>
    </row>
    <row r="1595" spans="6:8" customFormat="1" x14ac:dyDescent="0.25">
      <c r="F1595" s="248"/>
      <c r="H1595" s="358"/>
    </row>
    <row r="1596" spans="6:8" customFormat="1" x14ac:dyDescent="0.25">
      <c r="F1596" s="248"/>
      <c r="H1596" s="358"/>
    </row>
    <row r="1597" spans="6:8" customFormat="1" x14ac:dyDescent="0.25">
      <c r="F1597" s="248"/>
      <c r="H1597" s="358"/>
    </row>
    <row r="1598" spans="6:8" customFormat="1" x14ac:dyDescent="0.25">
      <c r="F1598" s="248"/>
      <c r="H1598" s="358"/>
    </row>
    <row r="1599" spans="6:8" customFormat="1" x14ac:dyDescent="0.25">
      <c r="F1599" s="248"/>
      <c r="H1599" s="358"/>
    </row>
    <row r="1600" spans="6:8" customFormat="1" x14ac:dyDescent="0.25">
      <c r="F1600" s="248"/>
      <c r="H1600" s="358"/>
    </row>
    <row r="1601" spans="6:8" customFormat="1" x14ac:dyDescent="0.25">
      <c r="F1601" s="248"/>
      <c r="H1601" s="358"/>
    </row>
    <row r="1602" spans="6:8" customFormat="1" x14ac:dyDescent="0.25">
      <c r="F1602" s="248"/>
      <c r="H1602" s="358"/>
    </row>
    <row r="1603" spans="6:8" customFormat="1" x14ac:dyDescent="0.25">
      <c r="F1603" s="248"/>
      <c r="H1603" s="358"/>
    </row>
    <row r="1604" spans="6:8" customFormat="1" x14ac:dyDescent="0.25">
      <c r="F1604" s="248"/>
      <c r="H1604" s="358"/>
    </row>
    <row r="1605" spans="6:8" customFormat="1" x14ac:dyDescent="0.25">
      <c r="F1605" s="248"/>
      <c r="H1605" s="358"/>
    </row>
    <row r="1606" spans="6:8" customFormat="1" x14ac:dyDescent="0.25">
      <c r="F1606" s="248"/>
      <c r="H1606" s="358"/>
    </row>
    <row r="1607" spans="6:8" customFormat="1" x14ac:dyDescent="0.25">
      <c r="F1607" s="248"/>
      <c r="H1607" s="358"/>
    </row>
    <row r="1608" spans="6:8" customFormat="1" x14ac:dyDescent="0.25">
      <c r="F1608" s="248"/>
      <c r="H1608" s="358"/>
    </row>
    <row r="1609" spans="6:8" customFormat="1" x14ac:dyDescent="0.25">
      <c r="F1609" s="248"/>
      <c r="H1609" s="358"/>
    </row>
    <row r="1610" spans="6:8" customFormat="1" x14ac:dyDescent="0.25">
      <c r="F1610" s="248"/>
      <c r="H1610" s="358"/>
    </row>
    <row r="1611" spans="6:8" customFormat="1" x14ac:dyDescent="0.25">
      <c r="F1611" s="248"/>
      <c r="H1611" s="358"/>
    </row>
    <row r="1612" spans="6:8" customFormat="1" x14ac:dyDescent="0.25">
      <c r="F1612" s="248"/>
      <c r="H1612" s="358"/>
    </row>
    <row r="1613" spans="6:8" customFormat="1" x14ac:dyDescent="0.25">
      <c r="F1613" s="248"/>
      <c r="H1613" s="358"/>
    </row>
    <row r="1614" spans="6:8" customFormat="1" x14ac:dyDescent="0.25">
      <c r="F1614" s="248"/>
      <c r="H1614" s="358"/>
    </row>
    <row r="1615" spans="6:8" customFormat="1" x14ac:dyDescent="0.25">
      <c r="F1615" s="248"/>
      <c r="H1615" s="358"/>
    </row>
    <row r="1616" spans="6:8" customFormat="1" x14ac:dyDescent="0.25">
      <c r="F1616" s="248"/>
      <c r="H1616" s="358"/>
    </row>
    <row r="1617" spans="6:8" customFormat="1" x14ac:dyDescent="0.25">
      <c r="F1617" s="248"/>
      <c r="H1617" s="358"/>
    </row>
    <row r="1618" spans="6:8" customFormat="1" x14ac:dyDescent="0.25">
      <c r="F1618" s="248"/>
      <c r="H1618" s="358"/>
    </row>
    <row r="1619" spans="6:8" customFormat="1" x14ac:dyDescent="0.25">
      <c r="F1619" s="248"/>
      <c r="H1619" s="358"/>
    </row>
    <row r="1620" spans="6:8" customFormat="1" x14ac:dyDescent="0.25">
      <c r="F1620" s="248"/>
      <c r="H1620" s="358"/>
    </row>
    <row r="1621" spans="6:8" customFormat="1" x14ac:dyDescent="0.25">
      <c r="F1621" s="248"/>
      <c r="H1621" s="358"/>
    </row>
    <row r="1622" spans="6:8" customFormat="1" x14ac:dyDescent="0.25">
      <c r="F1622" s="248"/>
      <c r="H1622" s="358"/>
    </row>
    <row r="1623" spans="6:8" customFormat="1" x14ac:dyDescent="0.25">
      <c r="F1623" s="248"/>
      <c r="H1623" s="358"/>
    </row>
    <row r="1624" spans="6:8" customFormat="1" x14ac:dyDescent="0.25">
      <c r="F1624" s="248"/>
      <c r="H1624" s="358"/>
    </row>
    <row r="1625" spans="6:8" customFormat="1" x14ac:dyDescent="0.25">
      <c r="F1625" s="248"/>
      <c r="H1625" s="358"/>
    </row>
    <row r="1626" spans="6:8" customFormat="1" x14ac:dyDescent="0.25">
      <c r="F1626" s="248"/>
      <c r="H1626" s="358"/>
    </row>
    <row r="1627" spans="6:8" customFormat="1" x14ac:dyDescent="0.25">
      <c r="F1627" s="248"/>
      <c r="H1627" s="358"/>
    </row>
    <row r="1628" spans="6:8" customFormat="1" x14ac:dyDescent="0.25">
      <c r="F1628" s="248"/>
      <c r="H1628" s="358"/>
    </row>
    <row r="1629" spans="6:8" customFormat="1" x14ac:dyDescent="0.25">
      <c r="F1629" s="248"/>
      <c r="H1629" s="358"/>
    </row>
    <row r="1630" spans="6:8" customFormat="1" x14ac:dyDescent="0.25">
      <c r="F1630" s="248"/>
      <c r="H1630" s="358"/>
    </row>
    <row r="1631" spans="6:8" customFormat="1" x14ac:dyDescent="0.25">
      <c r="F1631" s="248"/>
      <c r="H1631" s="358"/>
    </row>
    <row r="1632" spans="6:8" customFormat="1" x14ac:dyDescent="0.25">
      <c r="F1632" s="248"/>
      <c r="H1632" s="358"/>
    </row>
    <row r="1633" spans="6:8" customFormat="1" x14ac:dyDescent="0.25">
      <c r="F1633" s="248"/>
      <c r="H1633" s="358"/>
    </row>
    <row r="1634" spans="6:8" customFormat="1" x14ac:dyDescent="0.25">
      <c r="F1634" s="248"/>
      <c r="H1634" s="358"/>
    </row>
    <row r="1635" spans="6:8" customFormat="1" x14ac:dyDescent="0.25">
      <c r="F1635" s="248"/>
      <c r="H1635" s="358"/>
    </row>
    <row r="1636" spans="6:8" customFormat="1" x14ac:dyDescent="0.25">
      <c r="F1636" s="248"/>
      <c r="H1636" s="358"/>
    </row>
    <row r="1637" spans="6:8" customFormat="1" x14ac:dyDescent="0.25">
      <c r="F1637" s="248"/>
      <c r="H1637" s="358"/>
    </row>
    <row r="1638" spans="6:8" customFormat="1" x14ac:dyDescent="0.25">
      <c r="F1638" s="248"/>
      <c r="H1638" s="358"/>
    </row>
    <row r="1639" spans="6:8" customFormat="1" x14ac:dyDescent="0.25">
      <c r="F1639" s="248"/>
      <c r="H1639" s="358"/>
    </row>
    <row r="1640" spans="6:8" customFormat="1" x14ac:dyDescent="0.25">
      <c r="F1640" s="248"/>
      <c r="H1640" s="358"/>
    </row>
    <row r="1641" spans="6:8" customFormat="1" x14ac:dyDescent="0.25">
      <c r="F1641" s="248"/>
      <c r="H1641" s="358"/>
    </row>
    <row r="1642" spans="6:8" customFormat="1" x14ac:dyDescent="0.25">
      <c r="F1642" s="248"/>
      <c r="H1642" s="358"/>
    </row>
    <row r="1643" spans="6:8" customFormat="1" x14ac:dyDescent="0.25">
      <c r="F1643" s="248"/>
      <c r="H1643" s="358"/>
    </row>
    <row r="1644" spans="6:8" customFormat="1" x14ac:dyDescent="0.25">
      <c r="F1644" s="248"/>
      <c r="H1644" s="358"/>
    </row>
    <row r="1645" spans="6:8" customFormat="1" x14ac:dyDescent="0.25">
      <c r="F1645" s="248"/>
      <c r="H1645" s="358"/>
    </row>
    <row r="1646" spans="6:8" customFormat="1" x14ac:dyDescent="0.25">
      <c r="F1646" s="248"/>
      <c r="H1646" s="358"/>
    </row>
    <row r="1647" spans="6:8" customFormat="1" x14ac:dyDescent="0.25">
      <c r="F1647" s="248"/>
      <c r="H1647" s="358"/>
    </row>
    <row r="1648" spans="6:8" customFormat="1" x14ac:dyDescent="0.25">
      <c r="F1648" s="248"/>
      <c r="H1648" s="358"/>
    </row>
    <row r="1649" spans="6:8" customFormat="1" x14ac:dyDescent="0.25">
      <c r="F1649" s="248"/>
      <c r="H1649" s="358"/>
    </row>
    <row r="1650" spans="6:8" customFormat="1" x14ac:dyDescent="0.25">
      <c r="F1650" s="248"/>
      <c r="H1650" s="358"/>
    </row>
    <row r="1651" spans="6:8" customFormat="1" x14ac:dyDescent="0.25">
      <c r="F1651" s="248"/>
      <c r="H1651" s="358"/>
    </row>
    <row r="1652" spans="6:8" customFormat="1" x14ac:dyDescent="0.25">
      <c r="F1652" s="248"/>
      <c r="H1652" s="358"/>
    </row>
    <row r="1653" spans="6:8" customFormat="1" x14ac:dyDescent="0.25">
      <c r="F1653" s="248"/>
      <c r="H1653" s="358"/>
    </row>
    <row r="1654" spans="6:8" customFormat="1" x14ac:dyDescent="0.25">
      <c r="F1654" s="248"/>
      <c r="H1654" s="358"/>
    </row>
    <row r="1655" spans="6:8" customFormat="1" x14ac:dyDescent="0.25">
      <c r="F1655" s="248"/>
      <c r="H1655" s="358"/>
    </row>
    <row r="1656" spans="6:8" customFormat="1" x14ac:dyDescent="0.25">
      <c r="F1656" s="248"/>
      <c r="H1656" s="358"/>
    </row>
    <row r="1657" spans="6:8" customFormat="1" x14ac:dyDescent="0.25">
      <c r="F1657" s="248"/>
      <c r="H1657" s="358"/>
    </row>
    <row r="1658" spans="6:8" customFormat="1" x14ac:dyDescent="0.25">
      <c r="F1658" s="248"/>
      <c r="H1658" s="358"/>
    </row>
    <row r="1659" spans="6:8" customFormat="1" x14ac:dyDescent="0.25">
      <c r="F1659" s="248"/>
      <c r="H1659" s="358"/>
    </row>
    <row r="1660" spans="6:8" customFormat="1" x14ac:dyDescent="0.25">
      <c r="F1660" s="248"/>
      <c r="H1660" s="358"/>
    </row>
    <row r="1661" spans="6:8" customFormat="1" x14ac:dyDescent="0.25">
      <c r="F1661" s="248"/>
      <c r="H1661" s="358"/>
    </row>
    <row r="1662" spans="6:8" customFormat="1" x14ac:dyDescent="0.25">
      <c r="F1662" s="248"/>
      <c r="H1662" s="358"/>
    </row>
    <row r="1663" spans="6:8" customFormat="1" x14ac:dyDescent="0.25">
      <c r="F1663" s="248"/>
      <c r="H1663" s="358"/>
    </row>
    <row r="1664" spans="6:8" customFormat="1" x14ac:dyDescent="0.25">
      <c r="F1664" s="248"/>
      <c r="H1664" s="358"/>
    </row>
    <row r="1665" spans="6:8" customFormat="1" x14ac:dyDescent="0.25">
      <c r="F1665" s="248"/>
      <c r="H1665" s="358"/>
    </row>
    <row r="1666" spans="6:8" customFormat="1" x14ac:dyDescent="0.25">
      <c r="F1666" s="248"/>
      <c r="H1666" s="358"/>
    </row>
    <row r="1667" spans="6:8" customFormat="1" x14ac:dyDescent="0.25">
      <c r="F1667" s="248"/>
      <c r="H1667" s="358"/>
    </row>
    <row r="1668" spans="6:8" customFormat="1" x14ac:dyDescent="0.25">
      <c r="F1668" s="248"/>
      <c r="H1668" s="358"/>
    </row>
    <row r="1669" spans="6:8" customFormat="1" x14ac:dyDescent="0.25">
      <c r="F1669" s="248"/>
      <c r="H1669" s="358"/>
    </row>
    <row r="1670" spans="6:8" customFormat="1" x14ac:dyDescent="0.25">
      <c r="F1670" s="248"/>
      <c r="H1670" s="358"/>
    </row>
    <row r="1671" spans="6:8" customFormat="1" x14ac:dyDescent="0.25">
      <c r="F1671" s="248"/>
      <c r="H1671" s="358"/>
    </row>
    <row r="1672" spans="6:8" customFormat="1" x14ac:dyDescent="0.25">
      <c r="F1672" s="248"/>
      <c r="H1672" s="358"/>
    </row>
    <row r="1673" spans="6:8" customFormat="1" x14ac:dyDescent="0.25">
      <c r="F1673" s="248"/>
      <c r="H1673" s="358"/>
    </row>
    <row r="1674" spans="6:8" customFormat="1" x14ac:dyDescent="0.25">
      <c r="F1674" s="248"/>
      <c r="H1674" s="358"/>
    </row>
    <row r="1675" spans="6:8" customFormat="1" x14ac:dyDescent="0.25">
      <c r="F1675" s="248"/>
      <c r="H1675" s="358"/>
    </row>
    <row r="1676" spans="6:8" customFormat="1" x14ac:dyDescent="0.25">
      <c r="F1676" s="248"/>
      <c r="H1676" s="358"/>
    </row>
    <row r="1677" spans="6:8" customFormat="1" x14ac:dyDescent="0.25">
      <c r="F1677" s="248"/>
      <c r="H1677" s="358"/>
    </row>
    <row r="1678" spans="6:8" customFormat="1" x14ac:dyDescent="0.25">
      <c r="F1678" s="248"/>
      <c r="H1678" s="358"/>
    </row>
    <row r="1679" spans="6:8" customFormat="1" x14ac:dyDescent="0.25">
      <c r="F1679" s="248"/>
      <c r="H1679" s="358"/>
    </row>
    <row r="1680" spans="6:8" customFormat="1" x14ac:dyDescent="0.25">
      <c r="F1680" s="248"/>
      <c r="H1680" s="358"/>
    </row>
    <row r="1681" spans="6:8" customFormat="1" x14ac:dyDescent="0.25">
      <c r="F1681" s="248"/>
      <c r="H1681" s="358"/>
    </row>
    <row r="1682" spans="6:8" customFormat="1" x14ac:dyDescent="0.25">
      <c r="F1682" s="248"/>
      <c r="H1682" s="358"/>
    </row>
    <row r="1683" spans="6:8" customFormat="1" x14ac:dyDescent="0.25">
      <c r="F1683" s="248"/>
      <c r="H1683" s="358"/>
    </row>
    <row r="1684" spans="6:8" customFormat="1" x14ac:dyDescent="0.25">
      <c r="F1684" s="248"/>
      <c r="H1684" s="358"/>
    </row>
    <row r="1685" spans="6:8" customFormat="1" x14ac:dyDescent="0.25">
      <c r="F1685" s="248"/>
      <c r="H1685" s="358"/>
    </row>
    <row r="1686" spans="6:8" customFormat="1" x14ac:dyDescent="0.25">
      <c r="F1686" s="248"/>
      <c r="H1686" s="358"/>
    </row>
    <row r="1687" spans="6:8" customFormat="1" x14ac:dyDescent="0.25">
      <c r="F1687" s="248"/>
      <c r="H1687" s="358"/>
    </row>
    <row r="1688" spans="6:8" customFormat="1" x14ac:dyDescent="0.25">
      <c r="F1688" s="248"/>
      <c r="H1688" s="358"/>
    </row>
    <row r="1689" spans="6:8" customFormat="1" x14ac:dyDescent="0.25">
      <c r="F1689" s="248"/>
      <c r="H1689" s="358"/>
    </row>
    <row r="1690" spans="6:8" customFormat="1" x14ac:dyDescent="0.25">
      <c r="F1690" s="248"/>
      <c r="H1690" s="358"/>
    </row>
    <row r="1691" spans="6:8" customFormat="1" x14ac:dyDescent="0.25">
      <c r="F1691" s="248"/>
      <c r="H1691" s="358"/>
    </row>
    <row r="1692" spans="6:8" customFormat="1" x14ac:dyDescent="0.25">
      <c r="F1692" s="248"/>
      <c r="H1692" s="358"/>
    </row>
    <row r="1693" spans="6:8" customFormat="1" x14ac:dyDescent="0.25">
      <c r="F1693" s="248"/>
      <c r="H1693" s="358"/>
    </row>
    <row r="1694" spans="6:8" customFormat="1" x14ac:dyDescent="0.25">
      <c r="F1694" s="248"/>
      <c r="H1694" s="358"/>
    </row>
    <row r="1695" spans="6:8" customFormat="1" x14ac:dyDescent="0.25">
      <c r="F1695" s="248"/>
      <c r="H1695" s="358"/>
    </row>
    <row r="1696" spans="6:8" customFormat="1" x14ac:dyDescent="0.25">
      <c r="F1696" s="248"/>
      <c r="H1696" s="358"/>
    </row>
    <row r="1697" spans="6:8" customFormat="1" x14ac:dyDescent="0.25">
      <c r="F1697" s="248"/>
      <c r="H1697" s="358"/>
    </row>
    <row r="1698" spans="6:8" customFormat="1" x14ac:dyDescent="0.25">
      <c r="F1698" s="248"/>
      <c r="H1698" s="358"/>
    </row>
    <row r="1699" spans="6:8" customFormat="1" x14ac:dyDescent="0.25">
      <c r="F1699" s="248"/>
      <c r="H1699" s="358"/>
    </row>
    <row r="1700" spans="6:8" customFormat="1" x14ac:dyDescent="0.25">
      <c r="F1700" s="248"/>
      <c r="H1700" s="358"/>
    </row>
    <row r="1701" spans="6:8" customFormat="1" x14ac:dyDescent="0.25">
      <c r="F1701" s="248"/>
      <c r="H1701" s="358"/>
    </row>
    <row r="1702" spans="6:8" customFormat="1" x14ac:dyDescent="0.25">
      <c r="F1702" s="248"/>
      <c r="H1702" s="358"/>
    </row>
    <row r="1703" spans="6:8" customFormat="1" x14ac:dyDescent="0.25">
      <c r="F1703" s="248"/>
      <c r="H1703" s="358"/>
    </row>
    <row r="1704" spans="6:8" customFormat="1" x14ac:dyDescent="0.25">
      <c r="F1704" s="248"/>
      <c r="H1704" s="358"/>
    </row>
    <row r="1705" spans="6:8" customFormat="1" x14ac:dyDescent="0.25">
      <c r="F1705" s="248"/>
      <c r="H1705" s="358"/>
    </row>
    <row r="1706" spans="6:8" customFormat="1" x14ac:dyDescent="0.25">
      <c r="F1706" s="248"/>
      <c r="H1706" s="358"/>
    </row>
    <row r="1707" spans="6:8" customFormat="1" x14ac:dyDescent="0.25">
      <c r="F1707" s="248"/>
      <c r="H1707" s="358"/>
    </row>
    <row r="1708" spans="6:8" customFormat="1" x14ac:dyDescent="0.25">
      <c r="F1708" s="248"/>
      <c r="H1708" s="358"/>
    </row>
    <row r="1709" spans="6:8" customFormat="1" x14ac:dyDescent="0.25">
      <c r="F1709" s="248"/>
      <c r="H1709" s="358"/>
    </row>
    <row r="1710" spans="6:8" customFormat="1" x14ac:dyDescent="0.25">
      <c r="F1710" s="248"/>
      <c r="H1710" s="358"/>
    </row>
    <row r="1711" spans="6:8" customFormat="1" x14ac:dyDescent="0.25">
      <c r="F1711" s="248"/>
      <c r="H1711" s="358"/>
    </row>
    <row r="1712" spans="6:8" customFormat="1" x14ac:dyDescent="0.25">
      <c r="F1712" s="248"/>
      <c r="H1712" s="358"/>
    </row>
    <row r="1713" spans="6:8" customFormat="1" x14ac:dyDescent="0.25">
      <c r="F1713" s="248"/>
      <c r="H1713" s="358"/>
    </row>
    <row r="1714" spans="6:8" customFormat="1" x14ac:dyDescent="0.25">
      <c r="F1714" s="248"/>
      <c r="H1714" s="358"/>
    </row>
    <row r="1715" spans="6:8" customFormat="1" x14ac:dyDescent="0.25">
      <c r="F1715" s="248"/>
      <c r="H1715" s="358"/>
    </row>
    <row r="1716" spans="6:8" customFormat="1" x14ac:dyDescent="0.25">
      <c r="F1716" s="248"/>
      <c r="H1716" s="358"/>
    </row>
    <row r="1717" spans="6:8" customFormat="1" x14ac:dyDescent="0.25">
      <c r="F1717" s="248"/>
      <c r="H1717" s="358"/>
    </row>
    <row r="1718" spans="6:8" customFormat="1" x14ac:dyDescent="0.25">
      <c r="F1718" s="248"/>
      <c r="H1718" s="358"/>
    </row>
    <row r="1719" spans="6:8" customFormat="1" x14ac:dyDescent="0.25">
      <c r="F1719" s="248"/>
      <c r="H1719" s="358"/>
    </row>
    <row r="1720" spans="6:8" customFormat="1" x14ac:dyDescent="0.25">
      <c r="F1720" s="248"/>
      <c r="H1720" s="358"/>
    </row>
    <row r="1721" spans="6:8" customFormat="1" x14ac:dyDescent="0.25">
      <c r="F1721" s="248"/>
      <c r="H1721" s="358"/>
    </row>
    <row r="1722" spans="6:8" customFormat="1" x14ac:dyDescent="0.25">
      <c r="F1722" s="248"/>
      <c r="H1722" s="358"/>
    </row>
    <row r="1723" spans="6:8" customFormat="1" x14ac:dyDescent="0.25">
      <c r="F1723" s="248"/>
      <c r="H1723" s="358"/>
    </row>
    <row r="1724" spans="6:8" customFormat="1" x14ac:dyDescent="0.25">
      <c r="F1724" s="248"/>
      <c r="H1724" s="358"/>
    </row>
    <row r="1725" spans="6:8" customFormat="1" x14ac:dyDescent="0.25">
      <c r="F1725" s="248"/>
      <c r="H1725" s="358"/>
    </row>
    <row r="1726" spans="6:8" customFormat="1" x14ac:dyDescent="0.25">
      <c r="F1726" s="248"/>
      <c r="H1726" s="358"/>
    </row>
    <row r="1727" spans="6:8" customFormat="1" x14ac:dyDescent="0.25">
      <c r="F1727" s="248"/>
      <c r="H1727" s="358"/>
    </row>
    <row r="1728" spans="6:8" customFormat="1" x14ac:dyDescent="0.25">
      <c r="F1728" s="248"/>
      <c r="H1728" s="358"/>
    </row>
    <row r="1729" spans="6:8" customFormat="1" x14ac:dyDescent="0.25">
      <c r="F1729" s="248"/>
      <c r="H1729" s="358"/>
    </row>
    <row r="1730" spans="6:8" customFormat="1" x14ac:dyDescent="0.25">
      <c r="F1730" s="248"/>
      <c r="H1730" s="358"/>
    </row>
    <row r="1731" spans="6:8" customFormat="1" x14ac:dyDescent="0.25">
      <c r="F1731" s="248"/>
      <c r="H1731" s="358"/>
    </row>
    <row r="1732" spans="6:8" customFormat="1" x14ac:dyDescent="0.25">
      <c r="F1732" s="248"/>
      <c r="H1732" s="358"/>
    </row>
    <row r="1733" spans="6:8" customFormat="1" x14ac:dyDescent="0.25">
      <c r="F1733" s="248"/>
      <c r="H1733" s="358"/>
    </row>
    <row r="1734" spans="6:8" customFormat="1" x14ac:dyDescent="0.25">
      <c r="F1734" s="248"/>
      <c r="H1734" s="358"/>
    </row>
    <row r="1735" spans="6:8" customFormat="1" x14ac:dyDescent="0.25">
      <c r="F1735" s="248"/>
      <c r="H1735" s="358"/>
    </row>
    <row r="1736" spans="6:8" customFormat="1" x14ac:dyDescent="0.25">
      <c r="F1736" s="248"/>
      <c r="H1736" s="358"/>
    </row>
    <row r="1737" spans="6:8" customFormat="1" x14ac:dyDescent="0.25">
      <c r="F1737" s="248"/>
      <c r="H1737" s="358"/>
    </row>
    <row r="1738" spans="6:8" customFormat="1" x14ac:dyDescent="0.25">
      <c r="F1738" s="248"/>
      <c r="H1738" s="358"/>
    </row>
    <row r="1739" spans="6:8" customFormat="1" x14ac:dyDescent="0.25">
      <c r="F1739" s="248"/>
      <c r="H1739" s="358"/>
    </row>
    <row r="1740" spans="6:8" customFormat="1" x14ac:dyDescent="0.25">
      <c r="F1740" s="248"/>
      <c r="H1740" s="358"/>
    </row>
    <row r="1741" spans="6:8" customFormat="1" x14ac:dyDescent="0.25">
      <c r="F1741" s="248"/>
      <c r="H1741" s="358"/>
    </row>
    <row r="1742" spans="6:8" customFormat="1" x14ac:dyDescent="0.25">
      <c r="F1742" s="248"/>
      <c r="H1742" s="358"/>
    </row>
    <row r="1743" spans="6:8" customFormat="1" x14ac:dyDescent="0.25">
      <c r="F1743" s="248"/>
      <c r="H1743" s="358"/>
    </row>
    <row r="1744" spans="6:8" customFormat="1" x14ac:dyDescent="0.25">
      <c r="F1744" s="248"/>
      <c r="H1744" s="358"/>
    </row>
    <row r="1745" spans="6:8" customFormat="1" x14ac:dyDescent="0.25">
      <c r="F1745" s="248"/>
      <c r="H1745" s="358"/>
    </row>
    <row r="1746" spans="6:8" customFormat="1" x14ac:dyDescent="0.25">
      <c r="F1746" s="248"/>
      <c r="H1746" s="358"/>
    </row>
    <row r="1747" spans="6:8" customFormat="1" x14ac:dyDescent="0.25">
      <c r="F1747" s="248"/>
      <c r="H1747" s="358"/>
    </row>
    <row r="1748" spans="6:8" customFormat="1" x14ac:dyDescent="0.25">
      <c r="F1748" s="248"/>
      <c r="H1748" s="358"/>
    </row>
    <row r="1749" spans="6:8" customFormat="1" x14ac:dyDescent="0.25">
      <c r="F1749" s="248"/>
      <c r="H1749" s="358"/>
    </row>
    <row r="1750" spans="6:8" customFormat="1" x14ac:dyDescent="0.25">
      <c r="F1750" s="248"/>
      <c r="H1750" s="358"/>
    </row>
    <row r="1751" spans="6:8" customFormat="1" x14ac:dyDescent="0.25">
      <c r="F1751" s="248"/>
      <c r="H1751" s="358"/>
    </row>
    <row r="1752" spans="6:8" customFormat="1" x14ac:dyDescent="0.25">
      <c r="F1752" s="248"/>
      <c r="H1752" s="358"/>
    </row>
    <row r="1753" spans="6:8" customFormat="1" x14ac:dyDescent="0.25">
      <c r="F1753" s="248"/>
      <c r="H1753" s="358"/>
    </row>
    <row r="1754" spans="6:8" customFormat="1" x14ac:dyDescent="0.25">
      <c r="F1754" s="248"/>
      <c r="H1754" s="358"/>
    </row>
    <row r="1755" spans="6:8" customFormat="1" x14ac:dyDescent="0.25">
      <c r="F1755" s="248"/>
      <c r="H1755" s="358"/>
    </row>
    <row r="1756" spans="6:8" customFormat="1" x14ac:dyDescent="0.25">
      <c r="F1756" s="248"/>
      <c r="H1756" s="358"/>
    </row>
    <row r="1757" spans="6:8" customFormat="1" x14ac:dyDescent="0.25">
      <c r="F1757" s="248"/>
      <c r="H1757" s="358"/>
    </row>
    <row r="1758" spans="6:8" customFormat="1" x14ac:dyDescent="0.25">
      <c r="F1758" s="248"/>
      <c r="H1758" s="358"/>
    </row>
    <row r="1759" spans="6:8" customFormat="1" x14ac:dyDescent="0.25">
      <c r="F1759" s="248"/>
      <c r="H1759" s="358"/>
    </row>
    <row r="1760" spans="6:8" customFormat="1" x14ac:dyDescent="0.25">
      <c r="F1760" s="248"/>
      <c r="H1760" s="358"/>
    </row>
    <row r="1761" spans="1:9" customFormat="1" x14ac:dyDescent="0.25">
      <c r="F1761" s="248"/>
      <c r="H1761" s="358"/>
    </row>
    <row r="1762" spans="1:9" customFormat="1" x14ac:dyDescent="0.25">
      <c r="F1762" s="248"/>
      <c r="H1762" s="358"/>
    </row>
    <row r="1763" spans="1:9" customFormat="1" x14ac:dyDescent="0.25">
      <c r="F1763" s="248"/>
      <c r="H1763" s="358"/>
    </row>
    <row r="1764" spans="1:9" customFormat="1" x14ac:dyDescent="0.25">
      <c r="F1764" s="248"/>
      <c r="H1764" s="358"/>
    </row>
    <row r="1765" spans="1:9" customFormat="1" x14ac:dyDescent="0.25">
      <c r="F1765" s="248"/>
      <c r="H1765" s="358"/>
    </row>
    <row r="1766" spans="1:9" customFormat="1" x14ac:dyDescent="0.25">
      <c r="F1766" s="248"/>
      <c r="H1766" s="358"/>
    </row>
    <row r="1767" spans="1:9" customFormat="1" x14ac:dyDescent="0.25">
      <c r="F1767" s="248"/>
      <c r="H1767" s="358"/>
    </row>
    <row r="1768" spans="1:9" customFormat="1" x14ac:dyDescent="0.25">
      <c r="F1768" s="248"/>
      <c r="H1768" s="358"/>
    </row>
    <row r="1769" spans="1:9" customFormat="1" x14ac:dyDescent="0.25">
      <c r="F1769" s="248"/>
      <c r="H1769" s="358"/>
    </row>
    <row r="1770" spans="1:9" customFormat="1" x14ac:dyDescent="0.25">
      <c r="F1770" s="248"/>
      <c r="H1770" s="358"/>
    </row>
    <row r="1771" spans="1:9" customFormat="1" x14ac:dyDescent="0.25">
      <c r="F1771" s="248"/>
      <c r="H1771" s="358"/>
    </row>
    <row r="1772" spans="1:9" customFormat="1" x14ac:dyDescent="0.25">
      <c r="F1772" s="248"/>
      <c r="H1772" s="358"/>
    </row>
    <row r="1773" spans="1:9" customFormat="1" x14ac:dyDescent="0.25">
      <c r="F1773" s="248"/>
      <c r="H1773" s="358"/>
    </row>
    <row r="1774" spans="1:9" customFormat="1" x14ac:dyDescent="0.25">
      <c r="F1774" s="248"/>
      <c r="H1774" s="358"/>
    </row>
    <row r="1775" spans="1:9" customFormat="1" x14ac:dyDescent="0.25">
      <c r="F1775" s="248"/>
      <c r="H1775" s="358"/>
    </row>
    <row r="1776" spans="1:9" customFormat="1" x14ac:dyDescent="0.25">
      <c r="A1776" s="259"/>
      <c r="B1776" s="259"/>
      <c r="C1776" s="259"/>
      <c r="D1776" s="259"/>
      <c r="E1776" s="259"/>
      <c r="F1776" s="323"/>
      <c r="G1776" s="259"/>
      <c r="H1776" s="325"/>
      <c r="I1776" s="259"/>
    </row>
    <row r="1777" spans="1:9" customFormat="1" x14ac:dyDescent="0.25">
      <c r="A1777" s="259"/>
      <c r="B1777" s="259"/>
      <c r="C1777" s="259"/>
      <c r="D1777" s="259"/>
      <c r="E1777" s="259"/>
      <c r="F1777" s="323"/>
      <c r="G1777" s="259"/>
      <c r="H1777" s="325"/>
      <c r="I1777" s="259"/>
    </row>
    <row r="1778" spans="1:9" customFormat="1" x14ac:dyDescent="0.25">
      <c r="A1778" s="259"/>
      <c r="B1778" s="259"/>
      <c r="C1778" s="259"/>
      <c r="D1778" s="259"/>
      <c r="E1778" s="259"/>
      <c r="F1778" s="323"/>
      <c r="G1778" s="259"/>
      <c r="H1778" s="325"/>
      <c r="I1778" s="259"/>
    </row>
    <row r="1779" spans="1:9" customFormat="1" x14ac:dyDescent="0.25">
      <c r="A1779" s="259"/>
      <c r="B1779" s="259"/>
      <c r="C1779" s="259"/>
      <c r="D1779" s="259"/>
      <c r="E1779" s="259"/>
      <c r="F1779" s="323"/>
      <c r="G1779" s="259"/>
      <c r="H1779" s="325"/>
      <c r="I1779" s="259"/>
    </row>
    <row r="1780" spans="1:9" customFormat="1" x14ac:dyDescent="0.25">
      <c r="A1780" s="259"/>
      <c r="B1780" s="259"/>
      <c r="C1780" s="259"/>
      <c r="D1780" s="259"/>
      <c r="E1780" s="259"/>
      <c r="F1780" s="323"/>
      <c r="G1780" s="259"/>
      <c r="H1780" s="325"/>
      <c r="I1780" s="259"/>
    </row>
    <row r="1781" spans="1:9" customFormat="1" x14ac:dyDescent="0.25">
      <c r="A1781" s="259"/>
      <c r="B1781" s="259"/>
      <c r="C1781" s="259"/>
      <c r="D1781" s="259"/>
      <c r="E1781" s="259"/>
      <c r="F1781" s="323"/>
      <c r="G1781" s="259"/>
      <c r="H1781" s="325"/>
      <c r="I1781" s="259"/>
    </row>
    <row r="1782" spans="1:9" customFormat="1" x14ac:dyDescent="0.25">
      <c r="A1782" s="259"/>
      <c r="B1782" s="259"/>
      <c r="C1782" s="259"/>
      <c r="D1782" s="259"/>
      <c r="E1782" s="259"/>
      <c r="F1782" s="323"/>
      <c r="G1782" s="259"/>
      <c r="H1782" s="325"/>
      <c r="I1782" s="259"/>
    </row>
    <row r="1783" spans="1:9" customFormat="1" x14ac:dyDescent="0.25">
      <c r="A1783" s="259"/>
      <c r="B1783" s="259"/>
      <c r="C1783" s="259"/>
      <c r="D1783" s="259"/>
      <c r="E1783" s="259"/>
      <c r="F1783" s="323"/>
      <c r="G1783" s="259"/>
      <c r="H1783" s="325"/>
      <c r="I1783" s="259"/>
    </row>
    <row r="1784" spans="1:9" customFormat="1" x14ac:dyDescent="0.25">
      <c r="A1784" s="259"/>
      <c r="B1784" s="259"/>
      <c r="C1784" s="259"/>
      <c r="D1784" s="259"/>
      <c r="E1784" s="259"/>
      <c r="F1784" s="323"/>
      <c r="G1784" s="259"/>
      <c r="H1784" s="325"/>
      <c r="I1784" s="259"/>
    </row>
    <row r="1785" spans="1:9" customFormat="1" x14ac:dyDescent="0.25">
      <c r="A1785" s="259"/>
      <c r="B1785" s="259"/>
      <c r="C1785" s="259"/>
      <c r="D1785" s="259"/>
      <c r="E1785" s="259"/>
      <c r="F1785" s="323"/>
      <c r="G1785" s="259"/>
      <c r="H1785" s="325"/>
      <c r="I1785" s="259"/>
    </row>
    <row r="1786" spans="1:9" customFormat="1" x14ac:dyDescent="0.25">
      <c r="A1786" s="259"/>
      <c r="B1786" s="259"/>
      <c r="C1786" s="259"/>
      <c r="D1786" s="259"/>
      <c r="E1786" s="259"/>
      <c r="F1786" s="323"/>
      <c r="G1786" s="259"/>
      <c r="H1786" s="325"/>
      <c r="I1786" s="259"/>
    </row>
    <row r="1787" spans="1:9" customFormat="1" x14ac:dyDescent="0.25">
      <c r="A1787" s="259"/>
      <c r="B1787" s="259"/>
      <c r="C1787" s="259"/>
      <c r="D1787" s="259"/>
      <c r="E1787" s="259"/>
      <c r="F1787" s="323"/>
      <c r="G1787" s="259"/>
      <c r="H1787" s="325"/>
      <c r="I1787" s="259"/>
    </row>
    <row r="1788" spans="1:9" customFormat="1" x14ac:dyDescent="0.25">
      <c r="A1788" s="259"/>
      <c r="B1788" s="259"/>
      <c r="C1788" s="259"/>
      <c r="D1788" s="259"/>
      <c r="E1788" s="259"/>
      <c r="F1788" s="323"/>
      <c r="G1788" s="259"/>
      <c r="H1788" s="325"/>
      <c r="I1788" s="259"/>
    </row>
    <row r="1789" spans="1:9" customFormat="1" x14ac:dyDescent="0.25">
      <c r="A1789" s="259"/>
      <c r="B1789" s="259"/>
      <c r="C1789" s="259"/>
      <c r="D1789" s="259"/>
      <c r="E1789" s="259"/>
      <c r="F1789" s="323"/>
      <c r="G1789" s="259"/>
      <c r="H1789" s="325"/>
      <c r="I1789" s="259"/>
    </row>
    <row r="1790" spans="1:9" customFormat="1" x14ac:dyDescent="0.25">
      <c r="A1790" s="259"/>
      <c r="B1790" s="259"/>
      <c r="C1790" s="259"/>
      <c r="D1790" s="259"/>
      <c r="E1790" s="259"/>
      <c r="F1790" s="323"/>
      <c r="G1790" s="259"/>
      <c r="H1790" s="325"/>
      <c r="I1790" s="259"/>
    </row>
    <row r="1791" spans="1:9" customFormat="1" x14ac:dyDescent="0.25">
      <c r="A1791" s="259"/>
      <c r="B1791" s="259"/>
      <c r="C1791" s="259"/>
      <c r="D1791" s="259"/>
      <c r="E1791" s="259"/>
      <c r="F1791" s="323"/>
      <c r="G1791" s="259"/>
      <c r="H1791" s="325"/>
      <c r="I1791" s="259"/>
    </row>
    <row r="1792" spans="1:9" customFormat="1" x14ac:dyDescent="0.25">
      <c r="A1792" s="259"/>
      <c r="B1792" s="259"/>
      <c r="C1792" s="259"/>
      <c r="D1792" s="259"/>
      <c r="E1792" s="259"/>
      <c r="F1792" s="323"/>
      <c r="G1792" s="259"/>
      <c r="H1792" s="325"/>
      <c r="I1792" s="259"/>
    </row>
    <row r="1793" spans="1:10" customFormat="1" x14ac:dyDescent="0.25">
      <c r="A1793" s="259"/>
      <c r="B1793" s="259"/>
      <c r="C1793" s="259"/>
      <c r="D1793" s="259"/>
      <c r="E1793" s="259"/>
      <c r="F1793" s="323"/>
      <c r="G1793" s="259"/>
      <c r="H1793" s="325"/>
      <c r="I1793" s="259"/>
    </row>
    <row r="1794" spans="1:10" customFormat="1" x14ac:dyDescent="0.25">
      <c r="A1794" s="259"/>
      <c r="B1794" s="259"/>
      <c r="C1794" s="259"/>
      <c r="D1794" s="259"/>
      <c r="E1794" s="259"/>
      <c r="F1794" s="323"/>
      <c r="G1794" s="259"/>
      <c r="H1794" s="325"/>
      <c r="I1794" s="259"/>
    </row>
    <row r="1795" spans="1:10" customFormat="1" x14ac:dyDescent="0.25">
      <c r="A1795" s="259"/>
      <c r="B1795" s="259"/>
      <c r="C1795" s="259"/>
      <c r="D1795" s="259"/>
      <c r="E1795" s="259"/>
      <c r="F1795" s="323"/>
      <c r="G1795" s="259"/>
      <c r="H1795" s="325"/>
      <c r="I1795" s="259"/>
    </row>
    <row r="1796" spans="1:10" customFormat="1" x14ac:dyDescent="0.25">
      <c r="A1796" s="259"/>
      <c r="B1796" s="259"/>
      <c r="C1796" s="259"/>
      <c r="D1796" s="259"/>
      <c r="E1796" s="259"/>
      <c r="F1796" s="323"/>
      <c r="G1796" s="259"/>
      <c r="H1796" s="325"/>
      <c r="I1796" s="259"/>
    </row>
    <row r="1797" spans="1:10" customFormat="1" x14ac:dyDescent="0.25">
      <c r="A1797" s="259"/>
      <c r="B1797" s="259"/>
      <c r="C1797" s="259"/>
      <c r="D1797" s="259"/>
      <c r="E1797" s="259"/>
      <c r="F1797" s="323"/>
      <c r="G1797" s="259"/>
      <c r="H1797" s="325"/>
      <c r="I1797" s="259"/>
    </row>
    <row r="1798" spans="1:10" customFormat="1" x14ac:dyDescent="0.25">
      <c r="A1798" s="259"/>
      <c r="B1798" s="259"/>
      <c r="C1798" s="259"/>
      <c r="D1798" s="259"/>
      <c r="E1798" s="259"/>
      <c r="F1798" s="323"/>
      <c r="G1798" s="259"/>
      <c r="H1798" s="325"/>
      <c r="I1798" s="259"/>
    </row>
    <row r="1799" spans="1:10" customFormat="1" x14ac:dyDescent="0.25">
      <c r="A1799" s="259"/>
      <c r="B1799" s="259"/>
      <c r="C1799" s="259"/>
      <c r="D1799" s="259"/>
      <c r="E1799" s="259"/>
      <c r="F1799" s="323"/>
      <c r="G1799" s="259"/>
      <c r="H1799" s="325"/>
      <c r="I1799" s="259"/>
    </row>
    <row r="1800" spans="1:10" customFormat="1" x14ac:dyDescent="0.25">
      <c r="A1800" s="259"/>
      <c r="B1800" s="259"/>
      <c r="C1800" s="259"/>
      <c r="D1800" s="259"/>
      <c r="E1800" s="259"/>
      <c r="F1800" s="323"/>
      <c r="G1800" s="259"/>
      <c r="H1800" s="325"/>
      <c r="I1800" s="259"/>
    </row>
    <row r="1801" spans="1:10" customFormat="1" x14ac:dyDescent="0.25">
      <c r="A1801" s="259"/>
      <c r="B1801" s="259"/>
      <c r="C1801" s="259"/>
      <c r="D1801" s="259"/>
      <c r="E1801" s="259"/>
      <c r="F1801" s="323"/>
      <c r="G1801" s="259"/>
      <c r="H1801" s="325"/>
      <c r="I1801" s="259"/>
      <c r="J1801" s="259"/>
    </row>
    <row r="1802" spans="1:10" customFormat="1" x14ac:dyDescent="0.25">
      <c r="A1802" s="259"/>
      <c r="B1802" s="259"/>
      <c r="C1802" s="259"/>
      <c r="D1802" s="259"/>
      <c r="E1802" s="259"/>
      <c r="F1802" s="323"/>
      <c r="G1802" s="259"/>
      <c r="H1802" s="325"/>
      <c r="I1802" s="259"/>
      <c r="J1802" s="259"/>
    </row>
    <row r="1803" spans="1:10" customFormat="1" x14ac:dyDescent="0.25">
      <c r="A1803" s="259"/>
      <c r="B1803" s="259"/>
      <c r="C1803" s="259"/>
      <c r="D1803" s="259"/>
      <c r="E1803" s="259"/>
      <c r="F1803" s="323"/>
      <c r="G1803" s="259"/>
      <c r="H1803" s="325"/>
      <c r="I1803" s="259"/>
      <c r="J1803" s="259"/>
    </row>
    <row r="1804" spans="1:10" customFormat="1" x14ac:dyDescent="0.25">
      <c r="A1804" s="259"/>
      <c r="B1804" s="259"/>
      <c r="C1804" s="259"/>
      <c r="D1804" s="259"/>
      <c r="E1804" s="259"/>
      <c r="F1804" s="323"/>
      <c r="G1804" s="259"/>
      <c r="H1804" s="325"/>
      <c r="I1804" s="259"/>
      <c r="J1804" s="259"/>
    </row>
    <row r="1805" spans="1:10" customFormat="1" x14ac:dyDescent="0.25">
      <c r="A1805" s="259"/>
      <c r="B1805" s="259"/>
      <c r="C1805" s="259"/>
      <c r="D1805" s="259"/>
      <c r="E1805" s="259"/>
      <c r="F1805" s="323"/>
      <c r="G1805" s="259"/>
      <c r="H1805" s="325"/>
      <c r="I1805" s="259"/>
      <c r="J1805" s="259"/>
    </row>
    <row r="1806" spans="1:10" customFormat="1" x14ac:dyDescent="0.25">
      <c r="A1806" s="259"/>
      <c r="B1806" s="259"/>
      <c r="C1806" s="259"/>
      <c r="D1806" s="259"/>
      <c r="E1806" s="259"/>
      <c r="F1806" s="323"/>
      <c r="G1806" s="259"/>
      <c r="H1806" s="325"/>
      <c r="I1806" s="259"/>
      <c r="J1806" s="259"/>
    </row>
    <row r="1807" spans="1:10" customFormat="1" x14ac:dyDescent="0.25">
      <c r="A1807" s="259"/>
      <c r="B1807" s="259"/>
      <c r="C1807" s="259"/>
      <c r="D1807" s="259"/>
      <c r="E1807" s="259"/>
      <c r="F1807" s="323"/>
      <c r="G1807" s="259"/>
      <c r="H1807" s="325"/>
      <c r="I1807" s="259"/>
      <c r="J1807" s="259"/>
    </row>
    <row r="1808" spans="1:10" customFormat="1" x14ac:dyDescent="0.25">
      <c r="A1808" s="259"/>
      <c r="B1808" s="259"/>
      <c r="C1808" s="259"/>
      <c r="D1808" s="259"/>
      <c r="E1808" s="259"/>
      <c r="F1808" s="323"/>
      <c r="G1808" s="259"/>
      <c r="H1808" s="325"/>
      <c r="I1808" s="259"/>
      <c r="J1808" s="259"/>
    </row>
    <row r="1809" spans="1:10" customFormat="1" x14ac:dyDescent="0.25">
      <c r="A1809" s="259"/>
      <c r="B1809" s="259"/>
      <c r="C1809" s="259"/>
      <c r="D1809" s="259"/>
      <c r="E1809" s="259"/>
      <c r="F1809" s="323"/>
      <c r="G1809" s="259"/>
      <c r="H1809" s="325"/>
      <c r="I1809" s="259"/>
      <c r="J1809" s="259"/>
    </row>
    <row r="1810" spans="1:10" customFormat="1" x14ac:dyDescent="0.25">
      <c r="A1810" s="259"/>
      <c r="B1810" s="259"/>
      <c r="C1810" s="259"/>
      <c r="D1810" s="259"/>
      <c r="E1810" s="259"/>
      <c r="F1810" s="323"/>
      <c r="G1810" s="259"/>
      <c r="H1810" s="325"/>
      <c r="I1810" s="259"/>
      <c r="J1810" s="259"/>
    </row>
    <row r="1811" spans="1:10" customFormat="1" x14ac:dyDescent="0.25">
      <c r="A1811" s="259"/>
      <c r="B1811" s="259"/>
      <c r="C1811" s="259"/>
      <c r="D1811" s="259"/>
      <c r="E1811" s="259"/>
      <c r="F1811" s="323"/>
      <c r="G1811" s="259"/>
      <c r="H1811" s="325"/>
      <c r="I1811" s="259"/>
      <c r="J1811" s="259"/>
    </row>
    <row r="1812" spans="1:10" customFormat="1" x14ac:dyDescent="0.25">
      <c r="A1812" s="259"/>
      <c r="B1812" s="259"/>
      <c r="C1812" s="259"/>
      <c r="D1812" s="259"/>
      <c r="E1812" s="259"/>
      <c r="F1812" s="323"/>
      <c r="G1812" s="259"/>
      <c r="H1812" s="325"/>
      <c r="I1812" s="259"/>
      <c r="J1812" s="259"/>
    </row>
    <row r="1813" spans="1:10" customFormat="1" x14ac:dyDescent="0.25">
      <c r="A1813" s="259"/>
      <c r="B1813" s="259"/>
      <c r="C1813" s="259"/>
      <c r="D1813" s="259"/>
      <c r="E1813" s="259"/>
      <c r="F1813" s="323"/>
      <c r="G1813" s="259"/>
      <c r="H1813" s="325"/>
      <c r="I1813" s="259"/>
      <c r="J1813" s="259"/>
    </row>
    <row r="1814" spans="1:10" customFormat="1" x14ac:dyDescent="0.25">
      <c r="A1814" s="259"/>
      <c r="B1814" s="259"/>
      <c r="C1814" s="259"/>
      <c r="D1814" s="259"/>
      <c r="E1814" s="259"/>
      <c r="F1814" s="323"/>
      <c r="G1814" s="259"/>
      <c r="H1814" s="325"/>
      <c r="I1814" s="259"/>
      <c r="J1814" s="259"/>
    </row>
    <row r="1815" spans="1:10" customFormat="1" x14ac:dyDescent="0.25">
      <c r="A1815" s="259"/>
      <c r="B1815" s="259"/>
      <c r="C1815" s="259"/>
      <c r="D1815" s="259"/>
      <c r="E1815" s="259"/>
      <c r="F1815" s="323"/>
      <c r="G1815" s="259"/>
      <c r="H1815" s="325"/>
      <c r="I1815" s="259"/>
      <c r="J1815" s="259"/>
    </row>
    <row r="1816" spans="1:10" customFormat="1" x14ac:dyDescent="0.25">
      <c r="A1816" s="259"/>
      <c r="B1816" s="259"/>
      <c r="C1816" s="259"/>
      <c r="D1816" s="259"/>
      <c r="E1816" s="259"/>
      <c r="F1816" s="323"/>
      <c r="G1816" s="259"/>
      <c r="H1816" s="325"/>
      <c r="I1816" s="259"/>
      <c r="J1816" s="259"/>
    </row>
    <row r="1817" spans="1:10" customFormat="1" x14ac:dyDescent="0.25">
      <c r="A1817" s="259"/>
      <c r="B1817" s="259"/>
      <c r="C1817" s="259"/>
      <c r="D1817" s="259"/>
      <c r="E1817" s="259"/>
      <c r="F1817" s="323"/>
      <c r="G1817" s="259"/>
      <c r="H1817" s="325"/>
      <c r="I1817" s="259"/>
      <c r="J1817" s="259"/>
    </row>
    <row r="1818" spans="1:10" customFormat="1" x14ac:dyDescent="0.25">
      <c r="A1818" s="259"/>
      <c r="B1818" s="259"/>
      <c r="C1818" s="259"/>
      <c r="D1818" s="259"/>
      <c r="E1818" s="259"/>
      <c r="F1818" s="323"/>
      <c r="G1818" s="259"/>
      <c r="H1818" s="325"/>
      <c r="I1818" s="259"/>
      <c r="J1818" s="259"/>
    </row>
    <row r="1819" spans="1:10" customFormat="1" x14ac:dyDescent="0.25">
      <c r="A1819" s="259"/>
      <c r="B1819" s="259"/>
      <c r="C1819" s="259"/>
      <c r="D1819" s="259"/>
      <c r="E1819" s="259"/>
      <c r="F1819" s="323"/>
      <c r="G1819" s="259"/>
      <c r="H1819" s="325"/>
      <c r="I1819" s="259"/>
      <c r="J1819" s="259"/>
    </row>
    <row r="1820" spans="1:10" customFormat="1" x14ac:dyDescent="0.25">
      <c r="A1820" s="259"/>
      <c r="B1820" s="259"/>
      <c r="C1820" s="259"/>
      <c r="D1820" s="259"/>
      <c r="E1820" s="259"/>
      <c r="F1820" s="323"/>
      <c r="G1820" s="259"/>
      <c r="H1820" s="325"/>
      <c r="I1820" s="259"/>
      <c r="J1820" s="259"/>
    </row>
    <row r="1821" spans="1:10" customFormat="1" x14ac:dyDescent="0.25">
      <c r="A1821" s="259"/>
      <c r="B1821" s="259"/>
      <c r="C1821" s="259"/>
      <c r="D1821" s="259"/>
      <c r="E1821" s="259"/>
      <c r="F1821" s="323"/>
      <c r="G1821" s="259"/>
      <c r="H1821" s="325"/>
      <c r="I1821" s="259"/>
      <c r="J1821" s="259"/>
    </row>
    <row r="1822" spans="1:10" customFormat="1" x14ac:dyDescent="0.25">
      <c r="A1822" s="259"/>
      <c r="B1822" s="259"/>
      <c r="C1822" s="259"/>
      <c r="D1822" s="259"/>
      <c r="E1822" s="259"/>
      <c r="F1822" s="323"/>
      <c r="G1822" s="259"/>
      <c r="H1822" s="325"/>
      <c r="I1822" s="259"/>
      <c r="J1822" s="259"/>
    </row>
    <row r="1823" spans="1:10" customFormat="1" x14ac:dyDescent="0.25">
      <c r="A1823" s="259"/>
      <c r="B1823" s="259"/>
      <c r="C1823" s="259"/>
      <c r="D1823" s="259"/>
      <c r="E1823" s="259"/>
      <c r="F1823" s="323"/>
      <c r="G1823" s="259"/>
      <c r="H1823" s="325"/>
      <c r="I1823" s="259"/>
      <c r="J1823" s="259"/>
    </row>
    <row r="1824" spans="1:10" customFormat="1" x14ac:dyDescent="0.25">
      <c r="A1824" s="259"/>
      <c r="B1824" s="259"/>
      <c r="C1824" s="259"/>
      <c r="D1824" s="259"/>
      <c r="E1824" s="259"/>
      <c r="F1824" s="323"/>
      <c r="G1824" s="259"/>
      <c r="H1824" s="325"/>
      <c r="I1824" s="259"/>
      <c r="J1824" s="259"/>
    </row>
    <row r="1825" spans="1:10" customFormat="1" x14ac:dyDescent="0.25">
      <c r="A1825" s="259"/>
      <c r="B1825" s="259"/>
      <c r="C1825" s="259"/>
      <c r="D1825" s="259"/>
      <c r="E1825" s="259"/>
      <c r="F1825" s="323"/>
      <c r="G1825" s="259"/>
      <c r="H1825" s="325"/>
      <c r="I1825" s="259"/>
      <c r="J1825" s="259"/>
    </row>
    <row r="1826" spans="1:10" customFormat="1" x14ac:dyDescent="0.25">
      <c r="A1826" s="259"/>
      <c r="B1826" s="259"/>
      <c r="C1826" s="259"/>
      <c r="D1826" s="259"/>
      <c r="E1826" s="259"/>
      <c r="F1826" s="323"/>
      <c r="G1826" s="259"/>
      <c r="H1826" s="325"/>
      <c r="I1826" s="259"/>
      <c r="J1826" s="259"/>
    </row>
    <row r="1827" spans="1:10" customFormat="1" x14ac:dyDescent="0.25">
      <c r="A1827" s="259"/>
      <c r="B1827" s="259"/>
      <c r="C1827" s="259"/>
      <c r="D1827" s="259"/>
      <c r="E1827" s="259"/>
      <c r="F1827" s="323"/>
      <c r="G1827" s="259"/>
      <c r="H1827" s="325"/>
      <c r="I1827" s="259"/>
      <c r="J1827" s="259"/>
    </row>
    <row r="1828" spans="1:10" customFormat="1" x14ac:dyDescent="0.25">
      <c r="A1828" s="259"/>
      <c r="B1828" s="259"/>
      <c r="C1828" s="259"/>
      <c r="D1828" s="259"/>
      <c r="E1828" s="259"/>
      <c r="F1828" s="323"/>
      <c r="G1828" s="259"/>
      <c r="H1828" s="325"/>
      <c r="I1828" s="259"/>
      <c r="J1828" s="259"/>
    </row>
    <row r="1829" spans="1:10" customFormat="1" x14ac:dyDescent="0.25">
      <c r="A1829" s="259"/>
      <c r="B1829" s="259"/>
      <c r="C1829" s="259"/>
      <c r="D1829" s="259"/>
      <c r="E1829" s="259"/>
      <c r="F1829" s="323"/>
      <c r="G1829" s="259"/>
      <c r="H1829" s="325"/>
      <c r="I1829" s="259"/>
      <c r="J1829" s="259"/>
    </row>
    <row r="1830" spans="1:10" customFormat="1" x14ac:dyDescent="0.25">
      <c r="A1830" s="259"/>
      <c r="B1830" s="259"/>
      <c r="C1830" s="259"/>
      <c r="D1830" s="259"/>
      <c r="E1830" s="259"/>
      <c r="F1830" s="323"/>
      <c r="G1830" s="259"/>
      <c r="H1830" s="325"/>
      <c r="I1830" s="259"/>
      <c r="J1830" s="259"/>
    </row>
    <row r="1831" spans="1:10" customFormat="1" x14ac:dyDescent="0.25">
      <c r="A1831" s="259"/>
      <c r="B1831" s="259"/>
      <c r="C1831" s="259"/>
      <c r="D1831" s="259"/>
      <c r="E1831" s="259"/>
      <c r="F1831" s="323"/>
      <c r="G1831" s="259"/>
      <c r="H1831" s="325"/>
      <c r="I1831" s="259"/>
      <c r="J1831" s="259"/>
    </row>
    <row r="1832" spans="1:10" customFormat="1" x14ac:dyDescent="0.25">
      <c r="A1832" s="259"/>
      <c r="B1832" s="259"/>
      <c r="C1832" s="259"/>
      <c r="D1832" s="259"/>
      <c r="E1832" s="259"/>
      <c r="F1832" s="323"/>
      <c r="G1832" s="259"/>
      <c r="H1832" s="325"/>
      <c r="I1832" s="259"/>
      <c r="J1832" s="259"/>
    </row>
    <row r="1833" spans="1:10" customFormat="1" x14ac:dyDescent="0.25">
      <c r="A1833" s="259"/>
      <c r="B1833" s="259"/>
      <c r="C1833" s="259"/>
      <c r="D1833" s="259"/>
      <c r="E1833" s="259"/>
      <c r="F1833" s="323"/>
      <c r="G1833" s="259"/>
      <c r="H1833" s="325"/>
      <c r="I1833" s="259"/>
      <c r="J1833" s="259"/>
    </row>
    <row r="1834" spans="1:10" customFormat="1" x14ac:dyDescent="0.25">
      <c r="A1834" s="259"/>
      <c r="B1834" s="259"/>
      <c r="C1834" s="259"/>
      <c r="D1834" s="259"/>
      <c r="E1834" s="259"/>
      <c r="F1834" s="323"/>
      <c r="G1834" s="259"/>
      <c r="H1834" s="325"/>
      <c r="I1834" s="259"/>
      <c r="J1834" s="259"/>
    </row>
    <row r="1835" spans="1:10" customFormat="1" x14ac:dyDescent="0.25">
      <c r="A1835" s="259"/>
      <c r="B1835" s="259"/>
      <c r="C1835" s="259"/>
      <c r="D1835" s="259"/>
      <c r="E1835" s="259"/>
      <c r="F1835" s="323"/>
      <c r="G1835" s="259"/>
      <c r="H1835" s="325"/>
      <c r="I1835" s="259"/>
      <c r="J1835" s="259"/>
    </row>
    <row r="1836" spans="1:10" customFormat="1" x14ac:dyDescent="0.25">
      <c r="A1836" s="259"/>
      <c r="B1836" s="259"/>
      <c r="C1836" s="259"/>
      <c r="D1836" s="259"/>
      <c r="E1836" s="259"/>
      <c r="F1836" s="323"/>
      <c r="G1836" s="259"/>
      <c r="H1836" s="325"/>
      <c r="I1836" s="259"/>
      <c r="J1836" s="259"/>
    </row>
    <row r="1837" spans="1:10" customFormat="1" x14ac:dyDescent="0.25">
      <c r="A1837" s="259"/>
      <c r="B1837" s="259"/>
      <c r="C1837" s="259"/>
      <c r="D1837" s="259"/>
      <c r="E1837" s="259"/>
      <c r="F1837" s="323"/>
      <c r="G1837" s="259"/>
      <c r="H1837" s="325"/>
      <c r="I1837" s="259"/>
      <c r="J1837" s="259"/>
    </row>
    <row r="1838" spans="1:10" customFormat="1" x14ac:dyDescent="0.25">
      <c r="A1838" s="259"/>
      <c r="B1838" s="259"/>
      <c r="C1838" s="259"/>
      <c r="D1838" s="259"/>
      <c r="E1838" s="259"/>
      <c r="F1838" s="323"/>
      <c r="G1838" s="259"/>
      <c r="H1838" s="325"/>
      <c r="I1838" s="259"/>
      <c r="J1838" s="259"/>
    </row>
    <row r="1839" spans="1:10" customFormat="1" x14ac:dyDescent="0.25">
      <c r="A1839" s="259"/>
      <c r="B1839" s="259"/>
      <c r="C1839" s="259"/>
      <c r="D1839" s="259"/>
      <c r="E1839" s="259"/>
      <c r="F1839" s="323"/>
      <c r="G1839" s="259"/>
      <c r="H1839" s="325"/>
      <c r="I1839" s="259"/>
      <c r="J1839" s="259"/>
    </row>
    <row r="1840" spans="1:10" customFormat="1" x14ac:dyDescent="0.25">
      <c r="A1840" s="259"/>
      <c r="B1840" s="259"/>
      <c r="C1840" s="259"/>
      <c r="D1840" s="259"/>
      <c r="E1840" s="259"/>
      <c r="F1840" s="323"/>
      <c r="G1840" s="259"/>
      <c r="H1840" s="325"/>
      <c r="I1840" s="259"/>
      <c r="J1840" s="259"/>
    </row>
    <row r="1841" spans="1:10" customFormat="1" x14ac:dyDescent="0.25">
      <c r="A1841" s="259"/>
      <c r="B1841" s="259"/>
      <c r="C1841" s="259"/>
      <c r="D1841" s="259"/>
      <c r="E1841" s="259"/>
      <c r="F1841" s="323"/>
      <c r="G1841" s="259"/>
      <c r="H1841" s="325"/>
      <c r="I1841" s="259"/>
      <c r="J1841" s="259"/>
    </row>
    <row r="1842" spans="1:10" customFormat="1" x14ac:dyDescent="0.25">
      <c r="A1842" s="259"/>
      <c r="B1842" s="259"/>
      <c r="C1842" s="259"/>
      <c r="D1842" s="259"/>
      <c r="E1842" s="259"/>
      <c r="F1842" s="323"/>
      <c r="G1842" s="259"/>
      <c r="H1842" s="325"/>
      <c r="I1842" s="259"/>
      <c r="J1842" s="259"/>
    </row>
    <row r="1843" spans="1:10" customFormat="1" x14ac:dyDescent="0.25">
      <c r="A1843" s="259"/>
      <c r="B1843" s="259"/>
      <c r="C1843" s="259"/>
      <c r="D1843" s="259"/>
      <c r="E1843" s="259"/>
      <c r="F1843" s="323"/>
      <c r="G1843" s="259"/>
      <c r="H1843" s="325"/>
      <c r="I1843" s="259"/>
      <c r="J1843" s="259"/>
    </row>
    <row r="1844" spans="1:10" customFormat="1" x14ac:dyDescent="0.25">
      <c r="A1844" s="259"/>
      <c r="B1844" s="259"/>
      <c r="C1844" s="259"/>
      <c r="D1844" s="259"/>
      <c r="E1844" s="259"/>
      <c r="F1844" s="323"/>
      <c r="G1844" s="259"/>
      <c r="H1844" s="325"/>
      <c r="I1844" s="259"/>
      <c r="J1844" s="259"/>
    </row>
    <row r="1845" spans="1:10" customFormat="1" x14ac:dyDescent="0.25">
      <c r="A1845" s="259"/>
      <c r="B1845" s="259"/>
      <c r="C1845" s="259"/>
      <c r="D1845" s="259"/>
      <c r="E1845" s="259"/>
      <c r="F1845" s="323"/>
      <c r="G1845" s="259"/>
      <c r="H1845" s="325"/>
      <c r="I1845" s="259"/>
      <c r="J1845" s="259"/>
    </row>
    <row r="1846" spans="1:10" customFormat="1" x14ac:dyDescent="0.25">
      <c r="A1846" s="259"/>
      <c r="B1846" s="259"/>
      <c r="C1846" s="259"/>
      <c r="D1846" s="259"/>
      <c r="E1846" s="259"/>
      <c r="F1846" s="323"/>
      <c r="G1846" s="259"/>
      <c r="H1846" s="325"/>
      <c r="I1846" s="259"/>
      <c r="J1846" s="259"/>
    </row>
    <row r="1847" spans="1:10" customFormat="1" x14ac:dyDescent="0.25">
      <c r="A1847" s="259"/>
      <c r="B1847" s="259"/>
      <c r="C1847" s="259"/>
      <c r="D1847" s="259"/>
      <c r="E1847" s="259"/>
      <c r="F1847" s="323"/>
      <c r="G1847" s="259"/>
      <c r="H1847" s="325"/>
      <c r="I1847" s="259"/>
      <c r="J1847" s="259"/>
    </row>
    <row r="1848" spans="1:10" customFormat="1" x14ac:dyDescent="0.25">
      <c r="A1848" s="259"/>
      <c r="B1848" s="259"/>
      <c r="C1848" s="259"/>
      <c r="D1848" s="259"/>
      <c r="E1848" s="259"/>
      <c r="F1848" s="323"/>
      <c r="G1848" s="259"/>
      <c r="H1848" s="325"/>
      <c r="I1848" s="259"/>
      <c r="J1848" s="259"/>
    </row>
    <row r="1849" spans="1:10" customFormat="1" x14ac:dyDescent="0.25">
      <c r="A1849" s="259"/>
      <c r="B1849" s="259"/>
      <c r="C1849" s="259"/>
      <c r="D1849" s="259"/>
      <c r="E1849" s="259"/>
      <c r="F1849" s="323"/>
      <c r="G1849" s="259"/>
      <c r="H1849" s="325"/>
      <c r="I1849" s="259"/>
      <c r="J1849" s="259"/>
    </row>
    <row r="1850" spans="1:10" customFormat="1" x14ac:dyDescent="0.25">
      <c r="A1850" s="259"/>
      <c r="B1850" s="259"/>
      <c r="C1850" s="259"/>
      <c r="D1850" s="259"/>
      <c r="E1850" s="259"/>
      <c r="F1850" s="323"/>
      <c r="G1850" s="259"/>
      <c r="H1850" s="325"/>
      <c r="I1850" s="259"/>
      <c r="J1850" s="259"/>
    </row>
    <row r="1851" spans="1:10" customFormat="1" x14ac:dyDescent="0.25">
      <c r="A1851" s="259"/>
      <c r="B1851" s="259"/>
      <c r="C1851" s="259"/>
      <c r="D1851" s="259"/>
      <c r="E1851" s="259"/>
      <c r="F1851" s="323"/>
      <c r="G1851" s="259"/>
      <c r="H1851" s="325"/>
      <c r="I1851" s="259"/>
      <c r="J1851" s="259"/>
    </row>
    <row r="1852" spans="1:10" customFormat="1" x14ac:dyDescent="0.25">
      <c r="A1852" s="259"/>
      <c r="B1852" s="259"/>
      <c r="C1852" s="259"/>
      <c r="D1852" s="259"/>
      <c r="E1852" s="259"/>
      <c r="F1852" s="323"/>
      <c r="G1852" s="259"/>
      <c r="H1852" s="325"/>
      <c r="I1852" s="259"/>
      <c r="J1852" s="259"/>
    </row>
    <row r="1853" spans="1:10" customFormat="1" x14ac:dyDescent="0.25">
      <c r="A1853" s="259"/>
      <c r="B1853" s="259"/>
      <c r="C1853" s="259"/>
      <c r="D1853" s="259"/>
      <c r="E1853" s="259"/>
      <c r="F1853" s="323"/>
      <c r="G1853" s="259"/>
      <c r="H1853" s="325"/>
      <c r="I1853" s="259"/>
      <c r="J1853" s="259"/>
    </row>
    <row r="1854" spans="1:10" customFormat="1" x14ac:dyDescent="0.25">
      <c r="A1854" s="259"/>
      <c r="B1854" s="259"/>
      <c r="C1854" s="259"/>
      <c r="D1854" s="259"/>
      <c r="E1854" s="259"/>
      <c r="F1854" s="323"/>
      <c r="G1854" s="259"/>
      <c r="H1854" s="325"/>
      <c r="I1854" s="259"/>
      <c r="J1854" s="259"/>
    </row>
    <row r="1855" spans="1:10" customFormat="1" x14ac:dyDescent="0.25">
      <c r="A1855" s="259"/>
      <c r="B1855" s="259"/>
      <c r="C1855" s="259"/>
      <c r="D1855" s="259"/>
      <c r="E1855" s="259"/>
      <c r="F1855" s="323"/>
      <c r="G1855" s="259"/>
      <c r="H1855" s="325"/>
      <c r="I1855" s="259"/>
      <c r="J1855" s="259"/>
    </row>
    <row r="1856" spans="1:10" customFormat="1" x14ac:dyDescent="0.25">
      <c r="A1856" s="259"/>
      <c r="B1856" s="259"/>
      <c r="C1856" s="259"/>
      <c r="D1856" s="259"/>
      <c r="E1856" s="259"/>
      <c r="F1856" s="323"/>
      <c r="G1856" s="259"/>
      <c r="H1856" s="325"/>
      <c r="I1856" s="259"/>
      <c r="J1856" s="259"/>
    </row>
    <row r="1857" spans="1:10" customFormat="1" x14ac:dyDescent="0.25">
      <c r="A1857" s="259"/>
      <c r="B1857" s="259"/>
      <c r="C1857" s="259"/>
      <c r="D1857" s="259"/>
      <c r="E1857" s="259"/>
      <c r="F1857" s="323"/>
      <c r="G1857" s="259"/>
      <c r="H1857" s="325"/>
      <c r="I1857" s="259"/>
      <c r="J1857" s="259"/>
    </row>
    <row r="1858" spans="1:10" customFormat="1" x14ac:dyDescent="0.25">
      <c r="A1858" s="259"/>
      <c r="B1858" s="259"/>
      <c r="C1858" s="259"/>
      <c r="D1858" s="259"/>
      <c r="E1858" s="259"/>
      <c r="F1858" s="323"/>
      <c r="G1858" s="259"/>
      <c r="H1858" s="325"/>
      <c r="I1858" s="259"/>
      <c r="J1858" s="259"/>
    </row>
    <row r="1859" spans="1:10" customFormat="1" x14ac:dyDescent="0.25">
      <c r="A1859" s="259"/>
      <c r="B1859" s="259"/>
      <c r="C1859" s="259"/>
      <c r="D1859" s="259"/>
      <c r="E1859" s="259"/>
      <c r="F1859" s="323"/>
      <c r="G1859" s="259"/>
      <c r="H1859" s="325"/>
      <c r="I1859" s="259"/>
      <c r="J1859" s="259"/>
    </row>
    <row r="1860" spans="1:10" customFormat="1" x14ac:dyDescent="0.25">
      <c r="A1860" s="259"/>
      <c r="B1860" s="259"/>
      <c r="C1860" s="259"/>
      <c r="D1860" s="259"/>
      <c r="E1860" s="259"/>
      <c r="F1860" s="323"/>
      <c r="G1860" s="259"/>
      <c r="H1860" s="325"/>
      <c r="I1860" s="259"/>
      <c r="J1860" s="259"/>
    </row>
    <row r="1861" spans="1:10" customFormat="1" x14ac:dyDescent="0.25">
      <c r="A1861" s="259"/>
      <c r="B1861" s="259"/>
      <c r="C1861" s="259"/>
      <c r="D1861" s="259"/>
      <c r="E1861" s="259"/>
      <c r="F1861" s="323"/>
      <c r="G1861" s="259"/>
      <c r="H1861" s="325"/>
      <c r="I1861" s="259"/>
      <c r="J1861" s="259"/>
    </row>
    <row r="1862" spans="1:10" customFormat="1" x14ac:dyDescent="0.25">
      <c r="A1862" s="259"/>
      <c r="B1862" s="259"/>
      <c r="C1862" s="259"/>
      <c r="D1862" s="259"/>
      <c r="E1862" s="259"/>
      <c r="F1862" s="323"/>
      <c r="G1862" s="259"/>
      <c r="H1862" s="325"/>
      <c r="I1862" s="259"/>
      <c r="J1862" s="259"/>
    </row>
    <row r="1863" spans="1:10" customFormat="1" x14ac:dyDescent="0.25">
      <c r="A1863" s="259"/>
      <c r="B1863" s="259"/>
      <c r="C1863" s="259"/>
      <c r="D1863" s="259"/>
      <c r="E1863" s="259"/>
      <c r="F1863" s="323"/>
      <c r="G1863" s="259"/>
      <c r="H1863" s="325"/>
      <c r="I1863" s="259"/>
      <c r="J1863" s="259"/>
    </row>
    <row r="1864" spans="1:10" customFormat="1" x14ac:dyDescent="0.25">
      <c r="A1864" s="259"/>
      <c r="B1864" s="259"/>
      <c r="C1864" s="259"/>
      <c r="D1864" s="259"/>
      <c r="E1864" s="259"/>
      <c r="F1864" s="323"/>
      <c r="G1864" s="259"/>
      <c r="H1864" s="325"/>
      <c r="I1864" s="259"/>
      <c r="J1864" s="259"/>
    </row>
    <row r="1865" spans="1:10" customFormat="1" x14ac:dyDescent="0.25">
      <c r="A1865" s="259"/>
      <c r="B1865" s="259"/>
      <c r="C1865" s="259"/>
      <c r="D1865" s="259"/>
      <c r="E1865" s="259"/>
      <c r="F1865" s="323"/>
      <c r="G1865" s="259"/>
      <c r="H1865" s="325"/>
      <c r="I1865" s="259"/>
      <c r="J1865" s="259"/>
    </row>
    <row r="1866" spans="1:10" customFormat="1" x14ac:dyDescent="0.25">
      <c r="A1866" s="259"/>
      <c r="B1866" s="259"/>
      <c r="C1866" s="259"/>
      <c r="D1866" s="259"/>
      <c r="E1866" s="259"/>
      <c r="F1866" s="323"/>
      <c r="G1866" s="259"/>
      <c r="H1866" s="325"/>
      <c r="I1866" s="259"/>
      <c r="J1866" s="259"/>
    </row>
    <row r="1867" spans="1:10" customFormat="1" x14ac:dyDescent="0.25">
      <c r="A1867" s="259"/>
      <c r="B1867" s="259"/>
      <c r="C1867" s="259"/>
      <c r="D1867" s="259"/>
      <c r="E1867" s="259"/>
      <c r="F1867" s="323"/>
      <c r="G1867" s="259"/>
      <c r="H1867" s="325"/>
      <c r="I1867" s="259"/>
      <c r="J1867" s="259"/>
    </row>
    <row r="1868" spans="1:10" customFormat="1" x14ac:dyDescent="0.25">
      <c r="A1868" s="259"/>
      <c r="B1868" s="259"/>
      <c r="C1868" s="259"/>
      <c r="D1868" s="259"/>
      <c r="E1868" s="259"/>
      <c r="F1868" s="323"/>
      <c r="G1868" s="259"/>
      <c r="H1868" s="325"/>
      <c r="I1868" s="259"/>
      <c r="J1868" s="259"/>
    </row>
    <row r="1869" spans="1:10" customFormat="1" x14ac:dyDescent="0.25">
      <c r="A1869" s="259"/>
      <c r="B1869" s="259"/>
      <c r="C1869" s="259"/>
      <c r="D1869" s="259"/>
      <c r="E1869" s="259"/>
      <c r="F1869" s="323"/>
      <c r="G1869" s="259"/>
      <c r="H1869" s="325"/>
      <c r="I1869" s="259"/>
      <c r="J1869" s="259"/>
    </row>
    <row r="1870" spans="1:10" customFormat="1" x14ac:dyDescent="0.25">
      <c r="A1870" s="259"/>
      <c r="B1870" s="259"/>
      <c r="C1870" s="259"/>
      <c r="D1870" s="259"/>
      <c r="E1870" s="259"/>
      <c r="F1870" s="323"/>
      <c r="G1870" s="259"/>
      <c r="H1870" s="325"/>
      <c r="I1870" s="259"/>
      <c r="J1870" s="259"/>
    </row>
    <row r="1871" spans="1:10" customFormat="1" x14ac:dyDescent="0.25">
      <c r="A1871" s="259"/>
      <c r="B1871" s="259"/>
      <c r="C1871" s="259"/>
      <c r="D1871" s="259"/>
      <c r="E1871" s="259"/>
      <c r="F1871" s="323"/>
      <c r="G1871" s="259"/>
      <c r="H1871" s="325"/>
      <c r="I1871" s="259"/>
      <c r="J1871" s="259"/>
    </row>
    <row r="1872" spans="1:10" customFormat="1" x14ac:dyDescent="0.25">
      <c r="A1872" s="259"/>
      <c r="B1872" s="259"/>
      <c r="C1872" s="259"/>
      <c r="D1872" s="259"/>
      <c r="E1872" s="259"/>
      <c r="F1872" s="323"/>
      <c r="G1872" s="259"/>
      <c r="H1872" s="325"/>
      <c r="I1872" s="259"/>
      <c r="J1872" s="259"/>
    </row>
    <row r="1873" spans="1:10" customFormat="1" x14ac:dyDescent="0.25">
      <c r="A1873" s="259"/>
      <c r="B1873" s="259"/>
      <c r="C1873" s="259"/>
      <c r="D1873" s="259"/>
      <c r="E1873" s="259"/>
      <c r="F1873" s="323"/>
      <c r="G1873" s="259"/>
      <c r="H1873" s="325"/>
      <c r="I1873" s="259"/>
      <c r="J1873" s="259"/>
    </row>
    <row r="1874" spans="1:10" customFormat="1" x14ac:dyDescent="0.25">
      <c r="A1874" s="259"/>
      <c r="B1874" s="259"/>
      <c r="C1874" s="259"/>
      <c r="D1874" s="259"/>
      <c r="E1874" s="259"/>
      <c r="F1874" s="323"/>
      <c r="G1874" s="259"/>
      <c r="H1874" s="325"/>
      <c r="I1874" s="259"/>
      <c r="J1874" s="259"/>
    </row>
    <row r="1875" spans="1:10" customFormat="1" x14ac:dyDescent="0.25">
      <c r="A1875" s="259"/>
      <c r="B1875" s="259"/>
      <c r="C1875" s="259"/>
      <c r="D1875" s="259"/>
      <c r="E1875" s="259"/>
      <c r="F1875" s="323"/>
      <c r="G1875" s="259"/>
      <c r="H1875" s="325"/>
      <c r="I1875" s="259"/>
      <c r="J1875" s="259"/>
    </row>
    <row r="1876" spans="1:10" customFormat="1" x14ac:dyDescent="0.25">
      <c r="A1876" s="259"/>
      <c r="B1876" s="259"/>
      <c r="C1876" s="259"/>
      <c r="D1876" s="259"/>
      <c r="E1876" s="259"/>
      <c r="F1876" s="323"/>
      <c r="G1876" s="259"/>
      <c r="H1876" s="325"/>
      <c r="I1876" s="259"/>
      <c r="J1876" s="259"/>
    </row>
    <row r="1877" spans="1:10" customFormat="1" x14ac:dyDescent="0.25">
      <c r="A1877" s="259"/>
      <c r="B1877" s="259"/>
      <c r="C1877" s="259"/>
      <c r="D1877" s="259"/>
      <c r="E1877" s="259"/>
      <c r="F1877" s="323"/>
      <c r="G1877" s="259"/>
      <c r="H1877" s="325"/>
      <c r="I1877" s="259"/>
      <c r="J1877" s="259"/>
    </row>
    <row r="1878" spans="1:10" customFormat="1" x14ac:dyDescent="0.25">
      <c r="A1878" s="259"/>
      <c r="B1878" s="259"/>
      <c r="C1878" s="259"/>
      <c r="D1878" s="259"/>
      <c r="E1878" s="259"/>
      <c r="F1878" s="323"/>
      <c r="G1878" s="259"/>
      <c r="H1878" s="325"/>
      <c r="I1878" s="259"/>
      <c r="J1878" s="259"/>
    </row>
    <row r="1879" spans="1:10" customFormat="1" x14ac:dyDescent="0.25">
      <c r="A1879" s="259"/>
      <c r="B1879" s="259"/>
      <c r="C1879" s="259"/>
      <c r="D1879" s="259"/>
      <c r="E1879" s="259"/>
      <c r="F1879" s="323"/>
      <c r="G1879" s="259"/>
      <c r="H1879" s="325"/>
      <c r="I1879" s="259"/>
      <c r="J1879" s="259"/>
    </row>
    <row r="1880" spans="1:10" customFormat="1" x14ac:dyDescent="0.25">
      <c r="A1880" s="259"/>
      <c r="B1880" s="259"/>
      <c r="C1880" s="259"/>
      <c r="D1880" s="259"/>
      <c r="E1880" s="259"/>
      <c r="F1880" s="323"/>
      <c r="G1880" s="259"/>
      <c r="H1880" s="325"/>
      <c r="I1880" s="259"/>
      <c r="J1880" s="259"/>
    </row>
    <row r="1881" spans="1:10" customFormat="1" x14ac:dyDescent="0.25">
      <c r="A1881" s="259"/>
      <c r="B1881" s="259"/>
      <c r="C1881" s="259"/>
      <c r="D1881" s="259"/>
      <c r="E1881" s="259"/>
      <c r="F1881" s="323"/>
      <c r="G1881" s="259"/>
      <c r="H1881" s="325"/>
      <c r="I1881" s="259"/>
      <c r="J1881" s="259"/>
    </row>
    <row r="1882" spans="1:10" customFormat="1" x14ac:dyDescent="0.25">
      <c r="A1882" s="259"/>
      <c r="B1882" s="259"/>
      <c r="C1882" s="259"/>
      <c r="D1882" s="259"/>
      <c r="E1882" s="259"/>
      <c r="F1882" s="323"/>
      <c r="G1882" s="259"/>
      <c r="H1882" s="325"/>
      <c r="I1882" s="259"/>
      <c r="J1882" s="259"/>
    </row>
    <row r="1883" spans="1:10" customFormat="1" x14ac:dyDescent="0.25">
      <c r="A1883" s="259"/>
      <c r="B1883" s="259"/>
      <c r="C1883" s="259"/>
      <c r="D1883" s="259"/>
      <c r="E1883" s="259"/>
      <c r="F1883" s="323"/>
      <c r="G1883" s="259"/>
      <c r="H1883" s="325"/>
      <c r="I1883" s="259"/>
      <c r="J1883" s="259"/>
    </row>
    <row r="1884" spans="1:10" customFormat="1" x14ac:dyDescent="0.25">
      <c r="A1884" s="259"/>
      <c r="B1884" s="259"/>
      <c r="C1884" s="259"/>
      <c r="D1884" s="259"/>
      <c r="E1884" s="259"/>
      <c r="F1884" s="323"/>
      <c r="G1884" s="259"/>
      <c r="H1884" s="325"/>
      <c r="I1884" s="259"/>
      <c r="J1884" s="259"/>
    </row>
    <row r="1885" spans="1:10" customFormat="1" x14ac:dyDescent="0.25">
      <c r="A1885" s="259"/>
      <c r="B1885" s="259"/>
      <c r="C1885" s="259"/>
      <c r="D1885" s="259"/>
      <c r="E1885" s="259"/>
      <c r="F1885" s="323"/>
      <c r="G1885" s="259"/>
      <c r="H1885" s="325"/>
      <c r="I1885" s="259"/>
      <c r="J1885" s="259"/>
    </row>
    <row r="1886" spans="1:10" customFormat="1" x14ac:dyDescent="0.25">
      <c r="A1886" s="259"/>
      <c r="B1886" s="259"/>
      <c r="C1886" s="259"/>
      <c r="D1886" s="259"/>
      <c r="E1886" s="259"/>
      <c r="F1886" s="323"/>
      <c r="G1886" s="259"/>
      <c r="H1886" s="325"/>
      <c r="I1886" s="259"/>
      <c r="J1886" s="259"/>
    </row>
    <row r="1887" spans="1:10" customFormat="1" x14ac:dyDescent="0.25">
      <c r="A1887" s="259"/>
      <c r="B1887" s="259"/>
      <c r="C1887" s="259"/>
      <c r="D1887" s="259"/>
      <c r="E1887" s="259"/>
      <c r="F1887" s="323"/>
      <c r="G1887" s="259"/>
      <c r="H1887" s="325"/>
      <c r="I1887" s="259"/>
      <c r="J1887" s="259"/>
    </row>
    <row r="1888" spans="1:10" customFormat="1" x14ac:dyDescent="0.25">
      <c r="A1888" s="259"/>
      <c r="B1888" s="259"/>
      <c r="C1888" s="259"/>
      <c r="D1888" s="259"/>
      <c r="E1888" s="259"/>
      <c r="F1888" s="323"/>
      <c r="G1888" s="259"/>
      <c r="H1888" s="325"/>
      <c r="I1888" s="259"/>
      <c r="J1888" s="259"/>
    </row>
    <row r="1889" spans="1:10" customFormat="1" x14ac:dyDescent="0.25">
      <c r="A1889" s="259"/>
      <c r="B1889" s="259"/>
      <c r="C1889" s="259"/>
      <c r="D1889" s="259"/>
      <c r="E1889" s="259"/>
      <c r="F1889" s="323"/>
      <c r="G1889" s="259"/>
      <c r="H1889" s="325"/>
      <c r="I1889" s="259"/>
      <c r="J1889" s="259"/>
    </row>
    <row r="1890" spans="1:10" customFormat="1" x14ac:dyDescent="0.25">
      <c r="A1890" s="259"/>
      <c r="B1890" s="259"/>
      <c r="C1890" s="259"/>
      <c r="D1890" s="259"/>
      <c r="E1890" s="259"/>
      <c r="F1890" s="323"/>
      <c r="G1890" s="259"/>
      <c r="H1890" s="325"/>
      <c r="I1890" s="259"/>
      <c r="J1890" s="259"/>
    </row>
    <row r="1891" spans="1:10" customFormat="1" x14ac:dyDescent="0.25">
      <c r="A1891" s="259"/>
      <c r="B1891" s="259"/>
      <c r="C1891" s="259"/>
      <c r="D1891" s="259"/>
      <c r="E1891" s="259"/>
      <c r="F1891" s="323"/>
      <c r="G1891" s="259"/>
      <c r="H1891" s="325"/>
      <c r="I1891" s="259"/>
      <c r="J1891" s="259"/>
    </row>
    <row r="1892" spans="1:10" customFormat="1" x14ac:dyDescent="0.25">
      <c r="A1892" s="259"/>
      <c r="B1892" s="259"/>
      <c r="C1892" s="259"/>
      <c r="D1892" s="259"/>
      <c r="E1892" s="259"/>
      <c r="F1892" s="323"/>
      <c r="G1892" s="259"/>
      <c r="H1892" s="325"/>
      <c r="I1892" s="259"/>
      <c r="J1892" s="259"/>
    </row>
    <row r="1893" spans="1:10" customFormat="1" x14ac:dyDescent="0.25">
      <c r="A1893" s="259"/>
      <c r="B1893" s="259"/>
      <c r="C1893" s="259"/>
      <c r="D1893" s="259"/>
      <c r="E1893" s="259"/>
      <c r="F1893" s="323"/>
      <c r="G1893" s="259"/>
      <c r="H1893" s="325"/>
      <c r="I1893" s="259"/>
      <c r="J1893" s="259"/>
    </row>
    <row r="1894" spans="1:10" customFormat="1" x14ac:dyDescent="0.25">
      <c r="A1894" s="259"/>
      <c r="B1894" s="259"/>
      <c r="C1894" s="259"/>
      <c r="D1894" s="259"/>
      <c r="E1894" s="259"/>
      <c r="F1894" s="323"/>
      <c r="G1894" s="259"/>
      <c r="H1894" s="325"/>
      <c r="I1894" s="259"/>
      <c r="J1894" s="259"/>
    </row>
    <row r="1895" spans="1:10" customFormat="1" x14ac:dyDescent="0.25">
      <c r="A1895" s="259"/>
      <c r="B1895" s="259"/>
      <c r="C1895" s="259"/>
      <c r="D1895" s="259"/>
      <c r="E1895" s="259"/>
      <c r="F1895" s="323"/>
      <c r="G1895" s="259"/>
      <c r="H1895" s="325"/>
      <c r="I1895" s="259"/>
      <c r="J1895" s="259"/>
    </row>
    <row r="1896" spans="1:10" customFormat="1" x14ac:dyDescent="0.25">
      <c r="A1896" s="259"/>
      <c r="B1896" s="259"/>
      <c r="C1896" s="259"/>
      <c r="D1896" s="259"/>
      <c r="E1896" s="259"/>
      <c r="F1896" s="323"/>
      <c r="G1896" s="259"/>
      <c r="H1896" s="325"/>
      <c r="I1896" s="259"/>
      <c r="J1896" s="259"/>
    </row>
    <row r="1897" spans="1:10" customFormat="1" x14ac:dyDescent="0.25">
      <c r="A1897" s="259"/>
      <c r="B1897" s="259"/>
      <c r="C1897" s="259"/>
      <c r="D1897" s="259"/>
      <c r="E1897" s="259"/>
      <c r="F1897" s="323"/>
      <c r="G1897" s="259"/>
      <c r="H1897" s="325"/>
      <c r="I1897" s="259"/>
      <c r="J1897" s="259"/>
    </row>
    <row r="1898" spans="1:10" customFormat="1" x14ac:dyDescent="0.25">
      <c r="A1898" s="259"/>
      <c r="B1898" s="259"/>
      <c r="C1898" s="259"/>
      <c r="D1898" s="259"/>
      <c r="E1898" s="259"/>
      <c r="F1898" s="323"/>
      <c r="G1898" s="259"/>
      <c r="H1898" s="325"/>
      <c r="I1898" s="259"/>
      <c r="J1898" s="259"/>
    </row>
    <row r="1899" spans="1:10" customFormat="1" x14ac:dyDescent="0.25">
      <c r="A1899" s="259"/>
      <c r="B1899" s="259"/>
      <c r="C1899" s="259"/>
      <c r="D1899" s="259"/>
      <c r="E1899" s="259"/>
      <c r="F1899" s="323"/>
      <c r="G1899" s="259"/>
      <c r="H1899" s="325"/>
      <c r="I1899" s="259"/>
      <c r="J1899" s="259"/>
    </row>
    <row r="1900" spans="1:10" customFormat="1" x14ac:dyDescent="0.25">
      <c r="A1900" s="259"/>
      <c r="B1900" s="259"/>
      <c r="C1900" s="259"/>
      <c r="D1900" s="259"/>
      <c r="E1900" s="259"/>
      <c r="F1900" s="323"/>
      <c r="G1900" s="259"/>
      <c r="H1900" s="325"/>
      <c r="I1900" s="259"/>
      <c r="J1900" s="259"/>
    </row>
    <row r="1901" spans="1:10" customFormat="1" x14ac:dyDescent="0.25">
      <c r="A1901" s="259"/>
      <c r="B1901" s="259"/>
      <c r="C1901" s="259"/>
      <c r="D1901" s="259"/>
      <c r="E1901" s="259"/>
      <c r="F1901" s="323"/>
      <c r="G1901" s="259"/>
      <c r="H1901" s="325"/>
      <c r="I1901" s="259"/>
      <c r="J1901" s="259"/>
    </row>
    <row r="1902" spans="1:10" customFormat="1" x14ac:dyDescent="0.25">
      <c r="A1902" s="259"/>
      <c r="B1902" s="259"/>
      <c r="C1902" s="259"/>
      <c r="D1902" s="259"/>
      <c r="E1902" s="259"/>
      <c r="F1902" s="323"/>
      <c r="G1902" s="259"/>
      <c r="H1902" s="325"/>
      <c r="I1902" s="259"/>
      <c r="J1902" s="259"/>
    </row>
    <row r="1903" spans="1:10" customFormat="1" x14ac:dyDescent="0.25">
      <c r="A1903" s="259"/>
      <c r="B1903" s="259"/>
      <c r="C1903" s="259"/>
      <c r="D1903" s="259"/>
      <c r="E1903" s="259"/>
      <c r="F1903" s="323"/>
      <c r="G1903" s="259"/>
      <c r="H1903" s="325"/>
      <c r="I1903" s="259"/>
      <c r="J1903" s="259"/>
    </row>
    <row r="1904" spans="1:10" customFormat="1" x14ac:dyDescent="0.25">
      <c r="A1904" s="259"/>
      <c r="B1904" s="259"/>
      <c r="C1904" s="259"/>
      <c r="D1904" s="259"/>
      <c r="E1904" s="259"/>
      <c r="F1904" s="323"/>
      <c r="G1904" s="259"/>
      <c r="H1904" s="325"/>
      <c r="I1904" s="259"/>
      <c r="J1904" s="259"/>
    </row>
    <row r="1905" spans="1:10" customFormat="1" x14ac:dyDescent="0.25">
      <c r="A1905" s="259"/>
      <c r="B1905" s="259"/>
      <c r="C1905" s="259"/>
      <c r="D1905" s="259"/>
      <c r="E1905" s="259"/>
      <c r="F1905" s="323"/>
      <c r="G1905" s="259"/>
      <c r="H1905" s="325"/>
      <c r="I1905" s="259"/>
      <c r="J1905" s="259"/>
    </row>
    <row r="1906" spans="1:10" customFormat="1" x14ac:dyDescent="0.25">
      <c r="A1906" s="259"/>
      <c r="B1906" s="259"/>
      <c r="C1906" s="259"/>
      <c r="D1906" s="259"/>
      <c r="E1906" s="259"/>
      <c r="F1906" s="323"/>
      <c r="G1906" s="259"/>
      <c r="H1906" s="325"/>
      <c r="I1906" s="259"/>
      <c r="J1906" s="259"/>
    </row>
    <row r="1907" spans="1:10" customFormat="1" x14ac:dyDescent="0.25">
      <c r="A1907" s="259"/>
      <c r="B1907" s="259"/>
      <c r="C1907" s="259"/>
      <c r="D1907" s="259"/>
      <c r="E1907" s="259"/>
      <c r="F1907" s="323"/>
      <c r="G1907" s="259"/>
      <c r="H1907" s="325"/>
      <c r="I1907" s="259"/>
      <c r="J1907" s="259"/>
    </row>
    <row r="1908" spans="1:10" customFormat="1" x14ac:dyDescent="0.25">
      <c r="A1908" s="259"/>
      <c r="B1908" s="259"/>
      <c r="C1908" s="259"/>
      <c r="D1908" s="259"/>
      <c r="E1908" s="259"/>
      <c r="F1908" s="323"/>
      <c r="G1908" s="259"/>
      <c r="H1908" s="325"/>
      <c r="I1908" s="259"/>
      <c r="J1908" s="259"/>
    </row>
    <row r="1909" spans="1:10" customFormat="1" x14ac:dyDescent="0.25">
      <c r="A1909" s="259"/>
      <c r="B1909" s="259"/>
      <c r="C1909" s="259"/>
      <c r="D1909" s="259"/>
      <c r="E1909" s="259"/>
      <c r="F1909" s="323"/>
      <c r="G1909" s="259"/>
      <c r="H1909" s="325"/>
      <c r="I1909" s="259"/>
      <c r="J1909" s="259"/>
    </row>
    <row r="1910" spans="1:10" customFormat="1" x14ac:dyDescent="0.25">
      <c r="A1910" s="259"/>
      <c r="B1910" s="259"/>
      <c r="C1910" s="259"/>
      <c r="D1910" s="259"/>
      <c r="E1910" s="259"/>
      <c r="F1910" s="323"/>
      <c r="G1910" s="259"/>
      <c r="H1910" s="325"/>
      <c r="I1910" s="259"/>
      <c r="J1910" s="259"/>
    </row>
    <row r="1911" spans="1:10" customFormat="1" x14ac:dyDescent="0.25">
      <c r="A1911" s="259"/>
      <c r="B1911" s="259"/>
      <c r="C1911" s="259"/>
      <c r="D1911" s="259"/>
      <c r="E1911" s="259"/>
      <c r="F1911" s="323"/>
      <c r="G1911" s="259"/>
      <c r="H1911" s="325"/>
      <c r="I1911" s="259"/>
      <c r="J1911" s="259"/>
    </row>
    <row r="1912" spans="1:10" customFormat="1" x14ac:dyDescent="0.25">
      <c r="A1912" s="259"/>
      <c r="B1912" s="259"/>
      <c r="C1912" s="259"/>
      <c r="D1912" s="259"/>
      <c r="E1912" s="259"/>
      <c r="F1912" s="323"/>
      <c r="G1912" s="259"/>
      <c r="H1912" s="325"/>
      <c r="I1912" s="259"/>
      <c r="J1912" s="259"/>
    </row>
    <row r="1913" spans="1:10" customFormat="1" x14ac:dyDescent="0.25">
      <c r="A1913" s="259"/>
      <c r="B1913" s="259"/>
      <c r="C1913" s="259"/>
      <c r="D1913" s="259"/>
      <c r="E1913" s="259"/>
      <c r="F1913" s="323"/>
      <c r="G1913" s="259"/>
      <c r="H1913" s="325"/>
      <c r="I1913" s="259"/>
      <c r="J1913" s="259"/>
    </row>
    <row r="1914" spans="1:10" customFormat="1" x14ac:dyDescent="0.25">
      <c r="A1914" s="259"/>
      <c r="B1914" s="259"/>
      <c r="C1914" s="259"/>
      <c r="D1914" s="259"/>
      <c r="E1914" s="259"/>
      <c r="F1914" s="323"/>
      <c r="G1914" s="259"/>
      <c r="H1914" s="325"/>
      <c r="I1914" s="259"/>
      <c r="J1914" s="259"/>
    </row>
    <row r="1915" spans="1:10" customFormat="1" x14ac:dyDescent="0.25">
      <c r="A1915" s="259"/>
      <c r="B1915" s="259"/>
      <c r="C1915" s="259"/>
      <c r="D1915" s="259"/>
      <c r="E1915" s="259"/>
      <c r="F1915" s="323"/>
      <c r="G1915" s="259"/>
      <c r="H1915" s="325"/>
      <c r="I1915" s="259"/>
      <c r="J1915" s="259"/>
    </row>
    <row r="1916" spans="1:10" customFormat="1" x14ac:dyDescent="0.25">
      <c r="A1916" s="259"/>
      <c r="B1916" s="259"/>
      <c r="C1916" s="259"/>
      <c r="D1916" s="259"/>
      <c r="E1916" s="259"/>
      <c r="F1916" s="323"/>
      <c r="G1916" s="259"/>
      <c r="H1916" s="325"/>
      <c r="I1916" s="259"/>
      <c r="J1916" s="259"/>
    </row>
    <row r="1917" spans="1:10" customFormat="1" x14ac:dyDescent="0.25">
      <c r="A1917" s="259"/>
      <c r="B1917" s="259"/>
      <c r="C1917" s="259"/>
      <c r="D1917" s="259"/>
      <c r="E1917" s="259"/>
      <c r="F1917" s="323"/>
      <c r="G1917" s="259"/>
      <c r="H1917" s="325"/>
      <c r="I1917" s="259"/>
      <c r="J1917" s="259"/>
    </row>
    <row r="1918" spans="1:10" customFormat="1" x14ac:dyDescent="0.25">
      <c r="A1918" s="259"/>
      <c r="B1918" s="259"/>
      <c r="C1918" s="259"/>
      <c r="D1918" s="259"/>
      <c r="E1918" s="259"/>
      <c r="F1918" s="323"/>
      <c r="G1918" s="259"/>
      <c r="H1918" s="325"/>
      <c r="I1918" s="259"/>
      <c r="J1918" s="259"/>
    </row>
    <row r="1919" spans="1:10" customFormat="1" x14ac:dyDescent="0.25">
      <c r="A1919" s="259"/>
      <c r="B1919" s="259"/>
      <c r="C1919" s="259"/>
      <c r="D1919" s="259"/>
      <c r="E1919" s="259"/>
      <c r="F1919" s="323"/>
      <c r="G1919" s="259"/>
      <c r="H1919" s="325"/>
      <c r="I1919" s="259"/>
      <c r="J1919" s="259"/>
    </row>
    <row r="1920" spans="1:10" customFormat="1" x14ac:dyDescent="0.25">
      <c r="A1920" s="259"/>
      <c r="B1920" s="259"/>
      <c r="C1920" s="259"/>
      <c r="D1920" s="259"/>
      <c r="E1920" s="259"/>
      <c r="F1920" s="323"/>
      <c r="G1920" s="259"/>
      <c r="H1920" s="325"/>
      <c r="I1920" s="259"/>
      <c r="J1920" s="259"/>
    </row>
    <row r="1921" spans="1:10" customFormat="1" x14ac:dyDescent="0.25">
      <c r="A1921" s="259"/>
      <c r="B1921" s="259"/>
      <c r="C1921" s="259"/>
      <c r="D1921" s="259"/>
      <c r="E1921" s="259"/>
      <c r="F1921" s="323"/>
      <c r="G1921" s="259"/>
      <c r="H1921" s="325"/>
      <c r="I1921" s="259"/>
      <c r="J1921" s="259"/>
    </row>
    <row r="1922" spans="1:10" customFormat="1" x14ac:dyDescent="0.25">
      <c r="A1922" s="259"/>
      <c r="B1922" s="259"/>
      <c r="C1922" s="259"/>
      <c r="D1922" s="259"/>
      <c r="E1922" s="259"/>
      <c r="F1922" s="323"/>
      <c r="G1922" s="259"/>
      <c r="H1922" s="325"/>
      <c r="I1922" s="259"/>
      <c r="J1922" s="259"/>
    </row>
    <row r="1923" spans="1:10" customFormat="1" x14ac:dyDescent="0.25">
      <c r="A1923" s="259"/>
      <c r="B1923" s="259"/>
      <c r="C1923" s="259"/>
      <c r="D1923" s="259"/>
      <c r="E1923" s="259"/>
      <c r="F1923" s="323"/>
      <c r="G1923" s="259"/>
      <c r="H1923" s="325"/>
      <c r="I1923" s="259"/>
      <c r="J1923" s="259"/>
    </row>
    <row r="1924" spans="1:10" customFormat="1" x14ac:dyDescent="0.25">
      <c r="A1924" s="259"/>
      <c r="B1924" s="259"/>
      <c r="C1924" s="259"/>
      <c r="D1924" s="259"/>
      <c r="E1924" s="259"/>
      <c r="F1924" s="323"/>
      <c r="G1924" s="259"/>
      <c r="H1924" s="325"/>
      <c r="I1924" s="259"/>
      <c r="J1924" s="259"/>
    </row>
    <row r="1925" spans="1:10" customFormat="1" x14ac:dyDescent="0.25">
      <c r="A1925" s="259"/>
      <c r="B1925" s="259"/>
      <c r="C1925" s="259"/>
      <c r="D1925" s="259"/>
      <c r="E1925" s="259"/>
      <c r="F1925" s="323"/>
      <c r="G1925" s="259"/>
      <c r="H1925" s="325"/>
      <c r="I1925" s="259"/>
      <c r="J1925" s="259"/>
    </row>
    <row r="1926" spans="1:10" customFormat="1" x14ac:dyDescent="0.25">
      <c r="A1926" s="259"/>
      <c r="B1926" s="259"/>
      <c r="C1926" s="259"/>
      <c r="D1926" s="259"/>
      <c r="E1926" s="259"/>
      <c r="F1926" s="323"/>
      <c r="G1926" s="259"/>
      <c r="H1926" s="325"/>
      <c r="I1926" s="259"/>
      <c r="J1926" s="259"/>
    </row>
    <row r="1927" spans="1:10" customFormat="1" x14ac:dyDescent="0.25">
      <c r="A1927" s="259"/>
      <c r="B1927" s="259"/>
      <c r="C1927" s="259"/>
      <c r="D1927" s="259"/>
      <c r="E1927" s="259"/>
      <c r="F1927" s="323"/>
      <c r="G1927" s="259"/>
      <c r="H1927" s="325"/>
      <c r="I1927" s="259"/>
      <c r="J1927" s="259"/>
    </row>
    <row r="1928" spans="1:10" customFormat="1" x14ac:dyDescent="0.25">
      <c r="A1928" s="259"/>
      <c r="B1928" s="259"/>
      <c r="C1928" s="259"/>
      <c r="D1928" s="259"/>
      <c r="E1928" s="259"/>
      <c r="F1928" s="323"/>
      <c r="G1928" s="259"/>
      <c r="H1928" s="325"/>
      <c r="I1928" s="259"/>
      <c r="J1928" s="259"/>
    </row>
    <row r="1929" spans="1:10" customFormat="1" x14ac:dyDescent="0.25">
      <c r="A1929" s="259"/>
      <c r="B1929" s="259"/>
      <c r="C1929" s="259"/>
      <c r="D1929" s="259"/>
      <c r="E1929" s="259"/>
      <c r="F1929" s="323"/>
      <c r="G1929" s="259"/>
      <c r="H1929" s="325"/>
      <c r="I1929" s="259"/>
      <c r="J1929" s="259"/>
    </row>
    <row r="1930" spans="1:10" customFormat="1" x14ac:dyDescent="0.25">
      <c r="A1930" s="259"/>
      <c r="B1930" s="259"/>
      <c r="C1930" s="259"/>
      <c r="D1930" s="259"/>
      <c r="E1930" s="259"/>
      <c r="F1930" s="323"/>
      <c r="G1930" s="259"/>
      <c r="H1930" s="325"/>
      <c r="I1930" s="259"/>
      <c r="J1930" s="259"/>
    </row>
    <row r="1931" spans="1:10" customFormat="1" x14ac:dyDescent="0.25">
      <c r="A1931" s="259"/>
      <c r="B1931" s="259"/>
      <c r="C1931" s="259"/>
      <c r="D1931" s="259"/>
      <c r="E1931" s="259"/>
      <c r="F1931" s="323"/>
      <c r="G1931" s="259"/>
      <c r="H1931" s="325"/>
      <c r="I1931" s="259"/>
      <c r="J1931" s="259"/>
    </row>
    <row r="1932" spans="1:10" customFormat="1" x14ac:dyDescent="0.25">
      <c r="A1932" s="259"/>
      <c r="B1932" s="259"/>
      <c r="C1932" s="259"/>
      <c r="D1932" s="259"/>
      <c r="E1932" s="259"/>
      <c r="F1932" s="323"/>
      <c r="G1932" s="259"/>
      <c r="H1932" s="325"/>
      <c r="I1932" s="259"/>
      <c r="J1932" s="259"/>
    </row>
    <row r="1933" spans="1:10" customFormat="1" x14ac:dyDescent="0.25">
      <c r="A1933" s="259"/>
      <c r="B1933" s="259"/>
      <c r="C1933" s="259"/>
      <c r="D1933" s="259"/>
      <c r="E1933" s="259"/>
      <c r="F1933" s="323"/>
      <c r="G1933" s="259"/>
      <c r="H1933" s="325"/>
      <c r="I1933" s="259"/>
      <c r="J1933" s="259"/>
    </row>
    <row r="1934" spans="1:10" customFormat="1" x14ac:dyDescent="0.25">
      <c r="A1934" s="259"/>
      <c r="B1934" s="259"/>
      <c r="C1934" s="259"/>
      <c r="D1934" s="259"/>
      <c r="E1934" s="259"/>
      <c r="F1934" s="323"/>
      <c r="G1934" s="259"/>
      <c r="H1934" s="325"/>
      <c r="I1934" s="259"/>
      <c r="J1934" s="259"/>
    </row>
    <row r="1935" spans="1:10" customFormat="1" x14ac:dyDescent="0.25">
      <c r="A1935" s="259"/>
      <c r="B1935" s="259"/>
      <c r="C1935" s="259"/>
      <c r="D1935" s="259"/>
      <c r="E1935" s="259"/>
      <c r="F1935" s="323"/>
      <c r="G1935" s="259"/>
      <c r="H1935" s="325"/>
      <c r="I1935" s="259"/>
      <c r="J1935" s="259"/>
    </row>
    <row r="1936" spans="1:10" customFormat="1" x14ac:dyDescent="0.25">
      <c r="A1936" s="259"/>
      <c r="B1936" s="259"/>
      <c r="C1936" s="259"/>
      <c r="D1936" s="259"/>
      <c r="E1936" s="259"/>
      <c r="F1936" s="323"/>
      <c r="G1936" s="259"/>
      <c r="H1936" s="325"/>
      <c r="I1936" s="259"/>
      <c r="J1936" s="259"/>
    </row>
    <row r="1937" spans="1:10" customFormat="1" x14ac:dyDescent="0.25">
      <c r="A1937" s="259"/>
      <c r="B1937" s="259"/>
      <c r="C1937" s="259"/>
      <c r="D1937" s="259"/>
      <c r="E1937" s="259"/>
      <c r="F1937" s="323"/>
      <c r="G1937" s="259"/>
      <c r="H1937" s="325"/>
      <c r="I1937" s="259"/>
      <c r="J1937" s="259"/>
    </row>
    <row r="1938" spans="1:10" customFormat="1" x14ac:dyDescent="0.25">
      <c r="A1938" s="259"/>
      <c r="B1938" s="259"/>
      <c r="C1938" s="259"/>
      <c r="D1938" s="259"/>
      <c r="E1938" s="259"/>
      <c r="F1938" s="323"/>
      <c r="G1938" s="259"/>
      <c r="H1938" s="325"/>
      <c r="I1938" s="259"/>
      <c r="J1938" s="259"/>
    </row>
    <row r="1939" spans="1:10" customFormat="1" x14ac:dyDescent="0.25">
      <c r="A1939" s="259"/>
      <c r="B1939" s="259"/>
      <c r="C1939" s="259"/>
      <c r="D1939" s="259"/>
      <c r="E1939" s="259"/>
      <c r="F1939" s="323"/>
      <c r="G1939" s="259"/>
      <c r="H1939" s="325"/>
      <c r="I1939" s="259"/>
      <c r="J1939" s="259"/>
    </row>
    <row r="1940" spans="1:10" customFormat="1" x14ac:dyDescent="0.25">
      <c r="A1940" s="259"/>
      <c r="B1940" s="259"/>
      <c r="C1940" s="259"/>
      <c r="D1940" s="259"/>
      <c r="E1940" s="259"/>
      <c r="F1940" s="323"/>
      <c r="G1940" s="259"/>
      <c r="H1940" s="325"/>
      <c r="I1940" s="259"/>
      <c r="J1940" s="259"/>
    </row>
    <row r="1941" spans="1:10" customFormat="1" x14ac:dyDescent="0.25">
      <c r="A1941" s="259"/>
      <c r="B1941" s="259"/>
      <c r="C1941" s="259"/>
      <c r="D1941" s="259"/>
      <c r="E1941" s="259"/>
      <c r="F1941" s="323"/>
      <c r="G1941" s="259"/>
      <c r="H1941" s="325"/>
      <c r="I1941" s="259"/>
      <c r="J1941" s="259"/>
    </row>
    <row r="1942" spans="1:10" customFormat="1" x14ac:dyDescent="0.25">
      <c r="A1942" s="259"/>
      <c r="B1942" s="259"/>
      <c r="C1942" s="259"/>
      <c r="D1942" s="259"/>
      <c r="E1942" s="259"/>
      <c r="F1942" s="323"/>
      <c r="G1942" s="259"/>
      <c r="H1942" s="325"/>
      <c r="I1942" s="259"/>
      <c r="J1942" s="259"/>
    </row>
    <row r="1943" spans="1:10" customFormat="1" x14ac:dyDescent="0.25">
      <c r="A1943" s="259"/>
      <c r="B1943" s="259"/>
      <c r="C1943" s="259"/>
      <c r="D1943" s="259"/>
      <c r="E1943" s="259"/>
      <c r="F1943" s="323"/>
      <c r="G1943" s="259"/>
      <c r="H1943" s="325"/>
      <c r="I1943" s="259"/>
      <c r="J1943" s="259"/>
    </row>
    <row r="1944" spans="1:10" customFormat="1" x14ac:dyDescent="0.25">
      <c r="A1944" s="259"/>
      <c r="B1944" s="259"/>
      <c r="C1944" s="259"/>
      <c r="D1944" s="259"/>
      <c r="E1944" s="259"/>
      <c r="F1944" s="323"/>
      <c r="G1944" s="259"/>
      <c r="H1944" s="325"/>
      <c r="I1944" s="259"/>
      <c r="J1944" s="259"/>
    </row>
    <row r="1945" spans="1:10" customFormat="1" x14ac:dyDescent="0.25">
      <c r="A1945" s="259"/>
      <c r="B1945" s="259"/>
      <c r="C1945" s="259"/>
      <c r="D1945" s="259"/>
      <c r="E1945" s="259"/>
      <c r="F1945" s="323"/>
      <c r="G1945" s="259"/>
      <c r="H1945" s="325"/>
      <c r="I1945" s="259"/>
      <c r="J1945" s="259"/>
    </row>
    <row r="1946" spans="1:10" customFormat="1" x14ac:dyDescent="0.25">
      <c r="A1946" s="259"/>
      <c r="B1946" s="259"/>
      <c r="C1946" s="259"/>
      <c r="D1946" s="259"/>
      <c r="E1946" s="259"/>
      <c r="F1946" s="323"/>
      <c r="G1946" s="259"/>
      <c r="H1946" s="325"/>
      <c r="I1946" s="259"/>
      <c r="J1946" s="259"/>
    </row>
    <row r="1947" spans="1:10" customFormat="1" x14ac:dyDescent="0.25">
      <c r="A1947" s="259"/>
      <c r="B1947" s="259"/>
      <c r="C1947" s="259"/>
      <c r="D1947" s="259"/>
      <c r="E1947" s="259"/>
      <c r="F1947" s="323"/>
      <c r="G1947" s="259"/>
      <c r="H1947" s="325"/>
      <c r="I1947" s="259"/>
      <c r="J1947" s="259"/>
    </row>
    <row r="1948" spans="1:10" customFormat="1" x14ac:dyDescent="0.25">
      <c r="A1948" s="259"/>
      <c r="B1948" s="259"/>
      <c r="C1948" s="259"/>
      <c r="D1948" s="259"/>
      <c r="E1948" s="259"/>
      <c r="F1948" s="323"/>
      <c r="G1948" s="259"/>
      <c r="H1948" s="325"/>
      <c r="I1948" s="259"/>
      <c r="J1948" s="259"/>
    </row>
    <row r="1949" spans="1:10" customFormat="1" x14ac:dyDescent="0.25">
      <c r="A1949" s="259"/>
      <c r="B1949" s="259"/>
      <c r="C1949" s="259"/>
      <c r="D1949" s="259"/>
      <c r="E1949" s="259"/>
      <c r="F1949" s="323"/>
      <c r="G1949" s="259"/>
      <c r="H1949" s="325"/>
      <c r="I1949" s="259"/>
      <c r="J1949" s="259"/>
    </row>
    <row r="1950" spans="1:10" customFormat="1" x14ac:dyDescent="0.25">
      <c r="A1950" s="259"/>
      <c r="B1950" s="259"/>
      <c r="C1950" s="259"/>
      <c r="D1950" s="259"/>
      <c r="E1950" s="259"/>
      <c r="F1950" s="323"/>
      <c r="G1950" s="259"/>
      <c r="H1950" s="325"/>
      <c r="I1950" s="259"/>
      <c r="J1950" s="259"/>
    </row>
    <row r="1951" spans="1:10" customFormat="1" x14ac:dyDescent="0.25">
      <c r="A1951" s="259"/>
      <c r="B1951" s="259"/>
      <c r="C1951" s="259"/>
      <c r="D1951" s="259"/>
      <c r="E1951" s="259"/>
      <c r="F1951" s="323"/>
      <c r="G1951" s="259"/>
      <c r="H1951" s="325"/>
      <c r="I1951" s="259"/>
      <c r="J1951" s="259"/>
    </row>
    <row r="1952" spans="1:10" customFormat="1" x14ac:dyDescent="0.25">
      <c r="A1952" s="259"/>
      <c r="B1952" s="259"/>
      <c r="C1952" s="259"/>
      <c r="D1952" s="259"/>
      <c r="E1952" s="259"/>
      <c r="F1952" s="323"/>
      <c r="G1952" s="259"/>
      <c r="H1952" s="325"/>
      <c r="I1952" s="259"/>
      <c r="J1952" s="259"/>
    </row>
    <row r="1953" spans="1:10" customFormat="1" x14ac:dyDescent="0.25">
      <c r="A1953" s="259"/>
      <c r="B1953" s="259"/>
      <c r="C1953" s="259"/>
      <c r="D1953" s="259"/>
      <c r="E1953" s="259"/>
      <c r="F1953" s="323"/>
      <c r="G1953" s="259"/>
      <c r="H1953" s="325"/>
      <c r="I1953" s="259"/>
      <c r="J1953" s="259"/>
    </row>
    <row r="1954" spans="1:10" customFormat="1" x14ac:dyDescent="0.25">
      <c r="A1954" s="259"/>
      <c r="B1954" s="259"/>
      <c r="C1954" s="259"/>
      <c r="D1954" s="259"/>
      <c r="E1954" s="259"/>
      <c r="F1954" s="323"/>
      <c r="G1954" s="259"/>
      <c r="H1954" s="325"/>
      <c r="I1954" s="259"/>
      <c r="J1954" s="259"/>
    </row>
    <row r="1955" spans="1:10" customFormat="1" x14ac:dyDescent="0.25">
      <c r="A1955" s="259"/>
      <c r="B1955" s="259"/>
      <c r="C1955" s="259"/>
      <c r="D1955" s="259"/>
      <c r="E1955" s="259"/>
      <c r="F1955" s="323"/>
      <c r="G1955" s="259"/>
      <c r="H1955" s="325"/>
      <c r="I1955" s="259"/>
      <c r="J1955" s="259"/>
    </row>
    <row r="1956" spans="1:10" customFormat="1" x14ac:dyDescent="0.25">
      <c r="A1956" s="259"/>
      <c r="B1956" s="259"/>
      <c r="C1956" s="259"/>
      <c r="D1956" s="259"/>
      <c r="E1956" s="259"/>
      <c r="F1956" s="323"/>
      <c r="G1956" s="259"/>
      <c r="H1956" s="325"/>
      <c r="I1956" s="259"/>
      <c r="J1956" s="259"/>
    </row>
    <row r="1957" spans="1:10" customFormat="1" x14ac:dyDescent="0.25">
      <c r="A1957" s="259"/>
      <c r="B1957" s="259"/>
      <c r="C1957" s="259"/>
      <c r="D1957" s="259"/>
      <c r="E1957" s="259"/>
      <c r="F1957" s="323"/>
      <c r="G1957" s="259"/>
      <c r="H1957" s="325"/>
      <c r="I1957" s="259"/>
      <c r="J1957" s="259"/>
    </row>
    <row r="1958" spans="1:10" customFormat="1" x14ac:dyDescent="0.25">
      <c r="A1958" s="259"/>
      <c r="B1958" s="259"/>
      <c r="C1958" s="259"/>
      <c r="D1958" s="259"/>
      <c r="E1958" s="259"/>
      <c r="F1958" s="323"/>
      <c r="G1958" s="259"/>
      <c r="H1958" s="325"/>
      <c r="I1958" s="259"/>
      <c r="J1958" s="259"/>
    </row>
    <row r="1959" spans="1:10" customFormat="1" x14ac:dyDescent="0.25">
      <c r="A1959" s="259"/>
      <c r="B1959" s="259"/>
      <c r="C1959" s="259"/>
      <c r="D1959" s="259"/>
      <c r="E1959" s="259"/>
      <c r="F1959" s="323"/>
      <c r="G1959" s="259"/>
      <c r="H1959" s="325"/>
      <c r="I1959" s="259"/>
      <c r="J1959" s="259"/>
    </row>
    <row r="1960" spans="1:10" customFormat="1" x14ac:dyDescent="0.25">
      <c r="A1960" s="259"/>
      <c r="B1960" s="259"/>
      <c r="C1960" s="259"/>
      <c r="D1960" s="259"/>
      <c r="E1960" s="259"/>
      <c r="F1960" s="323"/>
      <c r="G1960" s="259"/>
      <c r="H1960" s="325"/>
      <c r="I1960" s="259"/>
      <c r="J1960" s="259"/>
    </row>
    <row r="1961" spans="1:10" customFormat="1" x14ac:dyDescent="0.25">
      <c r="A1961" s="259"/>
      <c r="B1961" s="259"/>
      <c r="C1961" s="259"/>
      <c r="D1961" s="259"/>
      <c r="E1961" s="259"/>
      <c r="F1961" s="323"/>
      <c r="G1961" s="259"/>
      <c r="H1961" s="325"/>
      <c r="I1961" s="259"/>
      <c r="J1961" s="259"/>
    </row>
    <row r="1962" spans="1:10" customFormat="1" x14ac:dyDescent="0.25">
      <c r="A1962" s="259"/>
      <c r="B1962" s="259"/>
      <c r="C1962" s="259"/>
      <c r="D1962" s="259"/>
      <c r="E1962" s="259"/>
      <c r="F1962" s="323"/>
      <c r="G1962" s="259"/>
      <c r="H1962" s="325"/>
      <c r="I1962" s="259"/>
      <c r="J1962" s="259"/>
    </row>
    <row r="1963" spans="1:10" customFormat="1" x14ac:dyDescent="0.25">
      <c r="A1963" s="259"/>
      <c r="B1963" s="259"/>
      <c r="C1963" s="259"/>
      <c r="D1963" s="259"/>
      <c r="E1963" s="259"/>
      <c r="F1963" s="323"/>
      <c r="G1963" s="259"/>
      <c r="H1963" s="325"/>
      <c r="I1963" s="259"/>
      <c r="J1963" s="259"/>
    </row>
  </sheetData>
  <mergeCells count="2">
    <mergeCell ref="A2:I2"/>
    <mergeCell ref="A3:I3"/>
  </mergeCells>
  <conditionalFormatting sqref="G825:G828">
    <cfRule type="duplicateValues" dxfId="0" priority="1"/>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0AD6-54B1-4C33-A481-2705438C36AD}">
  <sheetPr>
    <tabColor rgb="FF92D050"/>
  </sheetPr>
  <dimension ref="A1:H35"/>
  <sheetViews>
    <sheetView topLeftCell="A10" workbookViewId="0">
      <selection activeCell="A12" sqref="A12"/>
    </sheetView>
  </sheetViews>
  <sheetFormatPr defaultRowHeight="15" x14ac:dyDescent="0.25"/>
  <cols>
    <col min="1" max="1" width="5" customWidth="1"/>
    <col min="2" max="2" width="31" style="248" customWidth="1"/>
    <col min="3" max="3" width="12.28515625" bestFit="1" customWidth="1"/>
    <col min="4" max="4" width="20.140625" customWidth="1"/>
    <col min="5" max="5" width="54.140625" style="248" customWidth="1"/>
    <col min="6" max="6" width="16.140625" customWidth="1"/>
    <col min="7" max="7" width="12" customWidth="1"/>
    <col min="8" max="8" width="17.140625" customWidth="1"/>
  </cols>
  <sheetData>
    <row r="1" spans="1:8" ht="15.75" x14ac:dyDescent="0.25">
      <c r="A1" s="146" t="s">
        <v>0</v>
      </c>
    </row>
    <row r="2" spans="1:8" ht="15.75" x14ac:dyDescent="0.25">
      <c r="A2" s="147" t="s">
        <v>819</v>
      </c>
    </row>
    <row r="3" spans="1:8" ht="15.75" x14ac:dyDescent="0.25">
      <c r="A3" s="147" t="s">
        <v>820</v>
      </c>
      <c r="B3" s="260"/>
    </row>
    <row r="4" spans="1:8" ht="15.75" x14ac:dyDescent="0.25">
      <c r="A4" s="147"/>
      <c r="B4" s="249"/>
      <c r="C4" s="149"/>
      <c r="D4" s="149"/>
      <c r="E4" s="249"/>
      <c r="F4" s="149"/>
    </row>
    <row r="5" spans="1:8" ht="15.75" x14ac:dyDescent="0.25">
      <c r="A5" s="147" t="s">
        <v>345</v>
      </c>
    </row>
    <row r="7" spans="1:8" ht="63.75" x14ac:dyDescent="0.25">
      <c r="A7" s="150" t="s">
        <v>4</v>
      </c>
      <c r="B7" s="150" t="s">
        <v>5</v>
      </c>
      <c r="C7" s="150" t="s">
        <v>6</v>
      </c>
      <c r="D7" s="150" t="s">
        <v>7</v>
      </c>
      <c r="E7" s="150" t="s">
        <v>8</v>
      </c>
      <c r="F7" s="150" t="s">
        <v>9</v>
      </c>
      <c r="G7" s="150" t="s">
        <v>10</v>
      </c>
      <c r="H7" s="150" t="s">
        <v>346</v>
      </c>
    </row>
    <row r="8" spans="1:8" ht="17.25" customHeight="1" x14ac:dyDescent="0.25">
      <c r="A8" s="150"/>
      <c r="B8" s="150"/>
      <c r="C8" s="150"/>
      <c r="D8" s="150"/>
      <c r="E8" s="150"/>
      <c r="F8" s="150" t="s">
        <v>13</v>
      </c>
      <c r="G8" s="150" t="s">
        <v>14</v>
      </c>
      <c r="H8" s="150" t="s">
        <v>15</v>
      </c>
    </row>
    <row r="9" spans="1:8" ht="26.25" x14ac:dyDescent="0.25">
      <c r="A9" s="151">
        <v>1</v>
      </c>
      <c r="B9" s="261" t="s">
        <v>821</v>
      </c>
      <c r="C9" s="151">
        <v>11157</v>
      </c>
      <c r="D9" s="262">
        <v>45444</v>
      </c>
      <c r="E9" s="261" t="s">
        <v>822</v>
      </c>
      <c r="F9" s="263">
        <v>33000</v>
      </c>
      <c r="G9" s="264">
        <v>0</v>
      </c>
      <c r="H9" s="264">
        <f t="shared" ref="H9:H21" si="0">SUM(F9:G9)</f>
        <v>33000</v>
      </c>
    </row>
    <row r="10" spans="1:8" x14ac:dyDescent="0.25">
      <c r="A10" s="151">
        <v>2</v>
      </c>
      <c r="B10" s="261" t="s">
        <v>823</v>
      </c>
      <c r="C10" s="151">
        <v>11158</v>
      </c>
      <c r="D10" s="262">
        <v>45334</v>
      </c>
      <c r="E10" s="261" t="s">
        <v>824</v>
      </c>
      <c r="F10" s="263">
        <f>+[2]Sheet1!$F$23</f>
        <v>21560</v>
      </c>
      <c r="G10" s="264">
        <v>0</v>
      </c>
      <c r="H10" s="264">
        <f t="shared" si="0"/>
        <v>21560</v>
      </c>
    </row>
    <row r="11" spans="1:8" ht="26.25" x14ac:dyDescent="0.25">
      <c r="A11" s="151">
        <v>3</v>
      </c>
      <c r="B11" s="261" t="s">
        <v>825</v>
      </c>
      <c r="C11" s="265">
        <v>11154</v>
      </c>
      <c r="D11" s="262">
        <v>45425</v>
      </c>
      <c r="E11" s="261" t="s">
        <v>826</v>
      </c>
      <c r="F11" s="263">
        <v>59000</v>
      </c>
      <c r="G11" s="264">
        <v>0</v>
      </c>
      <c r="H11" s="264">
        <f t="shared" si="0"/>
        <v>59000</v>
      </c>
    </row>
    <row r="12" spans="1:8" ht="26.25" x14ac:dyDescent="0.25">
      <c r="A12" s="151">
        <v>4</v>
      </c>
      <c r="B12" s="261" t="s">
        <v>825</v>
      </c>
      <c r="C12" s="265">
        <v>11151</v>
      </c>
      <c r="D12" s="262">
        <v>45357</v>
      </c>
      <c r="E12" s="261" t="s">
        <v>824</v>
      </c>
      <c r="F12" s="263">
        <v>11200</v>
      </c>
      <c r="G12" s="264">
        <v>0</v>
      </c>
      <c r="H12" s="264">
        <f t="shared" si="0"/>
        <v>11200</v>
      </c>
    </row>
    <row r="13" spans="1:8" s="1" customFormat="1" ht="26.25" x14ac:dyDescent="0.25">
      <c r="A13" s="243">
        <v>5</v>
      </c>
      <c r="B13" s="256" t="s">
        <v>827</v>
      </c>
      <c r="C13" s="243">
        <v>11153</v>
      </c>
      <c r="D13" s="9">
        <v>45378</v>
      </c>
      <c r="E13" s="256" t="s">
        <v>828</v>
      </c>
      <c r="F13" s="266">
        <v>147000</v>
      </c>
      <c r="G13" s="267">
        <v>0</v>
      </c>
      <c r="H13" s="267">
        <f t="shared" si="0"/>
        <v>147000</v>
      </c>
    </row>
    <row r="14" spans="1:8" ht="51.75" x14ac:dyDescent="0.25">
      <c r="A14" s="151">
        <v>6</v>
      </c>
      <c r="B14" s="261" t="s">
        <v>829</v>
      </c>
      <c r="C14" s="151"/>
      <c r="D14" s="151" t="s">
        <v>830</v>
      </c>
      <c r="E14" s="261" t="s">
        <v>831</v>
      </c>
      <c r="F14" s="263">
        <f>+[2]Sheet1!$F$82</f>
        <v>99600</v>
      </c>
      <c r="G14" s="264">
        <v>0</v>
      </c>
      <c r="H14" s="264">
        <f>SUM(F14:G14)</f>
        <v>99600</v>
      </c>
    </row>
    <row r="15" spans="1:8" ht="51.75" x14ac:dyDescent="0.25">
      <c r="A15" s="151">
        <v>7</v>
      </c>
      <c r="B15" s="261" t="s">
        <v>832</v>
      </c>
      <c r="C15" s="151"/>
      <c r="D15" s="151" t="s">
        <v>830</v>
      </c>
      <c r="E15" s="261" t="s">
        <v>831</v>
      </c>
      <c r="F15" s="263">
        <f>+[2]Sheet1!$F$90</f>
        <v>122000</v>
      </c>
      <c r="G15" s="264">
        <v>0</v>
      </c>
      <c r="H15" s="264">
        <f>SUM(F15:G15)</f>
        <v>122000</v>
      </c>
    </row>
    <row r="16" spans="1:8" ht="64.5" x14ac:dyDescent="0.25">
      <c r="A16" s="151">
        <v>8</v>
      </c>
      <c r="B16" s="261" t="s">
        <v>833</v>
      </c>
      <c r="C16" s="151"/>
      <c r="D16" s="262" t="s">
        <v>830</v>
      </c>
      <c r="E16" s="261" t="s">
        <v>834</v>
      </c>
      <c r="F16" s="263">
        <f>+[2]Sheet1!$F$28</f>
        <v>22800</v>
      </c>
      <c r="G16" s="264">
        <v>0</v>
      </c>
      <c r="H16" s="264">
        <f t="shared" si="0"/>
        <v>22800</v>
      </c>
    </row>
    <row r="17" spans="1:8" ht="64.5" x14ac:dyDescent="0.25">
      <c r="A17" s="151">
        <v>9</v>
      </c>
      <c r="B17" s="261" t="s">
        <v>835</v>
      </c>
      <c r="C17" s="151"/>
      <c r="D17" s="262" t="s">
        <v>830</v>
      </c>
      <c r="E17" s="261" t="s">
        <v>834</v>
      </c>
      <c r="F17" s="263">
        <v>42000</v>
      </c>
      <c r="G17" s="264">
        <v>0</v>
      </c>
      <c r="H17" s="264">
        <f t="shared" si="0"/>
        <v>42000</v>
      </c>
    </row>
    <row r="18" spans="1:8" ht="64.5" x14ac:dyDescent="0.25">
      <c r="A18" s="243">
        <v>10</v>
      </c>
      <c r="B18" s="261" t="s">
        <v>836</v>
      </c>
      <c r="C18" s="151"/>
      <c r="D18" s="151" t="s">
        <v>830</v>
      </c>
      <c r="E18" s="261" t="s">
        <v>834</v>
      </c>
      <c r="F18" s="263">
        <v>34000</v>
      </c>
      <c r="G18" s="264">
        <v>0</v>
      </c>
      <c r="H18" s="264">
        <f t="shared" si="0"/>
        <v>34000</v>
      </c>
    </row>
    <row r="19" spans="1:8" ht="64.5" x14ac:dyDescent="0.25">
      <c r="A19" s="151">
        <v>11</v>
      </c>
      <c r="B19" s="261" t="s">
        <v>837</v>
      </c>
      <c r="C19" s="151"/>
      <c r="D19" s="151" t="s">
        <v>830</v>
      </c>
      <c r="E19" s="261" t="s">
        <v>834</v>
      </c>
      <c r="F19" s="263">
        <v>34000</v>
      </c>
      <c r="G19" s="264">
        <v>0</v>
      </c>
      <c r="H19" s="264">
        <f t="shared" si="0"/>
        <v>34000</v>
      </c>
    </row>
    <row r="20" spans="1:8" ht="64.5" x14ac:dyDescent="0.25">
      <c r="A20" s="151">
        <v>12</v>
      </c>
      <c r="B20" s="261" t="s">
        <v>829</v>
      </c>
      <c r="C20" s="151"/>
      <c r="D20" s="151" t="s">
        <v>830</v>
      </c>
      <c r="E20" s="261" t="s">
        <v>834</v>
      </c>
      <c r="F20" s="263">
        <v>34000</v>
      </c>
      <c r="G20" s="264">
        <v>0</v>
      </c>
      <c r="H20" s="264">
        <f t="shared" si="0"/>
        <v>34000</v>
      </c>
    </row>
    <row r="21" spans="1:8" ht="64.5" x14ac:dyDescent="0.25">
      <c r="A21" s="151">
        <v>13</v>
      </c>
      <c r="B21" s="261" t="s">
        <v>832</v>
      </c>
      <c r="C21" s="151"/>
      <c r="D21" s="151" t="s">
        <v>830</v>
      </c>
      <c r="E21" s="261" t="s">
        <v>834</v>
      </c>
      <c r="F21" s="263">
        <v>42400</v>
      </c>
      <c r="G21" s="264">
        <v>0</v>
      </c>
      <c r="H21" s="264">
        <f t="shared" si="0"/>
        <v>42400</v>
      </c>
    </row>
    <row r="22" spans="1:8" x14ac:dyDescent="0.25">
      <c r="A22" s="151"/>
      <c r="B22" s="261"/>
      <c r="C22" s="151"/>
      <c r="D22" s="151"/>
      <c r="E22" s="261"/>
      <c r="F22" s="263"/>
      <c r="G22" s="264"/>
      <c r="H22" s="264"/>
    </row>
    <row r="23" spans="1:8" x14ac:dyDescent="0.25">
      <c r="A23" s="889" t="s">
        <v>399</v>
      </c>
      <c r="B23" s="889"/>
      <c r="C23" s="151"/>
      <c r="D23" s="151"/>
      <c r="E23" s="261"/>
      <c r="F23" s="152">
        <f>SUM(F9:F22)</f>
        <v>702560</v>
      </c>
      <c r="G23" s="268">
        <f>SUM(G9:G22)</f>
        <v>0</v>
      </c>
      <c r="H23" s="268">
        <f>SUM(H9:H22)</f>
        <v>702560</v>
      </c>
    </row>
    <row r="24" spans="1:8" x14ac:dyDescent="0.25">
      <c r="A24" s="153"/>
      <c r="B24" s="258"/>
      <c r="C24" s="153"/>
      <c r="D24" s="153"/>
      <c r="E24" s="258"/>
      <c r="F24" s="153"/>
    </row>
    <row r="25" spans="1:8" x14ac:dyDescent="0.25">
      <c r="A25" s="895" t="s">
        <v>339</v>
      </c>
      <c r="B25" s="896"/>
      <c r="C25" s="896"/>
      <c r="D25" s="896"/>
      <c r="E25" s="896"/>
      <c r="F25" s="897"/>
    </row>
    <row r="26" spans="1:8" x14ac:dyDescent="0.25">
      <c r="A26" s="895" t="s">
        <v>340</v>
      </c>
      <c r="B26" s="896"/>
      <c r="C26" s="896"/>
      <c r="D26" s="896"/>
      <c r="E26" s="896"/>
      <c r="F26" s="897"/>
    </row>
    <row r="28" spans="1:8" ht="15.75" x14ac:dyDescent="0.25">
      <c r="A28" s="11" t="s">
        <v>838</v>
      </c>
      <c r="H28" s="173"/>
    </row>
    <row r="29" spans="1:8" ht="15.75" x14ac:dyDescent="0.25">
      <c r="A29" s="154"/>
    </row>
    <row r="30" spans="1:8" ht="15.75" x14ac:dyDescent="0.25">
      <c r="A30" s="154" t="s">
        <v>94</v>
      </c>
    </row>
    <row r="35" spans="7:7" x14ac:dyDescent="0.25">
      <c r="G35" s="173">
        <f>F23-[3]GILGIL!$H$22</f>
        <v>0</v>
      </c>
    </row>
  </sheetData>
  <mergeCells count="3">
    <mergeCell ref="A23:B23"/>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1106-00A7-41F3-9253-44A50C97FED1}">
  <dimension ref="A1:I31"/>
  <sheetViews>
    <sheetView topLeftCell="A7" workbookViewId="0">
      <selection activeCell="H19" sqref="H19"/>
    </sheetView>
  </sheetViews>
  <sheetFormatPr defaultColWidth="19.5703125" defaultRowHeight="14.25" x14ac:dyDescent="0.2"/>
  <cols>
    <col min="1" max="1" width="5" style="523" customWidth="1"/>
    <col min="2" max="2" width="18.42578125" style="523" customWidth="1"/>
    <col min="3" max="3" width="20.5703125" style="523" customWidth="1"/>
    <col min="4" max="4" width="16.28515625" style="523" customWidth="1"/>
    <col min="5" max="5" width="22.140625" style="523" customWidth="1"/>
    <col min="6" max="6" width="16.85546875" style="523" customWidth="1"/>
    <col min="7" max="7" width="21.7109375" style="523" customWidth="1"/>
    <col min="8" max="8" width="22.7109375" style="523" customWidth="1"/>
    <col min="9" max="16384" width="19.5703125" style="523"/>
  </cols>
  <sheetData>
    <row r="1" spans="1:8" ht="15.75" x14ac:dyDescent="0.25">
      <c r="A1" s="695" t="s">
        <v>0</v>
      </c>
      <c r="F1" s="696"/>
      <c r="G1" s="696"/>
    </row>
    <row r="2" spans="1:8" ht="15.75" x14ac:dyDescent="0.25">
      <c r="A2" s="697" t="s">
        <v>898</v>
      </c>
      <c r="F2" s="696"/>
      <c r="G2" s="696"/>
    </row>
    <row r="3" spans="1:8" ht="15.75" x14ac:dyDescent="0.25">
      <c r="A3" s="697"/>
      <c r="B3" s="698"/>
      <c r="F3" s="696"/>
      <c r="G3" s="696"/>
    </row>
    <row r="4" spans="1:8" ht="15.75" x14ac:dyDescent="0.25">
      <c r="A4" s="699" t="s">
        <v>1779</v>
      </c>
      <c r="B4" s="699"/>
      <c r="C4" s="699"/>
      <c r="D4" s="699"/>
      <c r="E4" s="699"/>
      <c r="F4" s="696"/>
      <c r="G4" s="696"/>
    </row>
    <row r="5" spans="1:8" x14ac:dyDescent="0.2">
      <c r="F5" s="696"/>
      <c r="G5" s="696"/>
    </row>
    <row r="6" spans="1:8" ht="57" x14ac:dyDescent="0.2">
      <c r="A6" s="700" t="s">
        <v>103</v>
      </c>
      <c r="B6" s="700" t="s">
        <v>899</v>
      </c>
      <c r="C6" s="700" t="s">
        <v>900</v>
      </c>
      <c r="D6" s="700" t="s">
        <v>10</v>
      </c>
      <c r="E6" s="700" t="s">
        <v>917</v>
      </c>
      <c r="F6" s="701" t="s">
        <v>919</v>
      </c>
      <c r="G6" s="700" t="s">
        <v>918</v>
      </c>
    </row>
    <row r="7" spans="1:8" x14ac:dyDescent="0.2">
      <c r="A7" s="702"/>
      <c r="B7" s="700"/>
      <c r="C7" s="701" t="s">
        <v>13</v>
      </c>
      <c r="D7" s="700" t="s">
        <v>14</v>
      </c>
      <c r="E7" s="700" t="s">
        <v>15</v>
      </c>
      <c r="F7" s="696"/>
      <c r="G7" s="696"/>
    </row>
    <row r="8" spans="1:8" ht="25.5" x14ac:dyDescent="0.2">
      <c r="A8" s="523">
        <v>1</v>
      </c>
      <c r="B8" s="520" t="s">
        <v>901</v>
      </c>
      <c r="C8" s="703">
        <f>GVN!F35</f>
        <v>16689157</v>
      </c>
      <c r="D8" s="704">
        <v>0</v>
      </c>
      <c r="E8" s="521">
        <f>C8-D8</f>
        <v>16689157</v>
      </c>
      <c r="F8" s="522"/>
      <c r="G8" s="521">
        <f>E8</f>
        <v>16689157</v>
      </c>
      <c r="H8" s="705"/>
    </row>
    <row r="9" spans="1:8" x14ac:dyDescent="0.2">
      <c r="A9" s="519">
        <v>2</v>
      </c>
      <c r="B9" s="507" t="s">
        <v>902</v>
      </c>
      <c r="C9" s="703">
        <f>FINANCE!F45</f>
        <v>26065838.350000001</v>
      </c>
      <c r="D9" s="704">
        <f>-FINANCE!G45</f>
        <v>0</v>
      </c>
      <c r="E9" s="521">
        <f t="shared" ref="E9:E23" si="0">C9-D9</f>
        <v>26065838.350000001</v>
      </c>
      <c r="F9" s="522">
        <f>FINANCE!I39</f>
        <v>11200</v>
      </c>
      <c r="G9" s="521">
        <f>E9+F9</f>
        <v>26077038.350000001</v>
      </c>
      <c r="H9" s="705"/>
    </row>
    <row r="10" spans="1:8" x14ac:dyDescent="0.2">
      <c r="A10" s="519">
        <v>3</v>
      </c>
      <c r="B10" s="507" t="s">
        <v>903</v>
      </c>
      <c r="C10" s="508">
        <f>AGRIC!G28</f>
        <v>5733755</v>
      </c>
      <c r="D10" s="704">
        <v>0</v>
      </c>
      <c r="E10" s="521">
        <f>C10-D10</f>
        <v>5733755</v>
      </c>
      <c r="F10" s="522">
        <f>AGRIC!I28</f>
        <v>267540</v>
      </c>
      <c r="G10" s="521">
        <f>E10+F10</f>
        <v>6001295</v>
      </c>
      <c r="H10" s="705"/>
    </row>
    <row r="11" spans="1:8" x14ac:dyDescent="0.2">
      <c r="A11" s="519">
        <v>4</v>
      </c>
      <c r="B11" s="507" t="s">
        <v>904</v>
      </c>
      <c r="C11" s="703">
        <f>YOUTH!F158</f>
        <v>28013467.609999999</v>
      </c>
      <c r="D11" s="704">
        <f>-FINANCE!G47</f>
        <v>0</v>
      </c>
      <c r="E11" s="521">
        <f t="shared" si="0"/>
        <v>28013467.609999999</v>
      </c>
      <c r="F11" s="522"/>
      <c r="G11" s="521">
        <f t="shared" ref="G11:G22" si="1">E11</f>
        <v>28013467.609999999</v>
      </c>
      <c r="H11" s="706"/>
    </row>
    <row r="12" spans="1:8" x14ac:dyDescent="0.2">
      <c r="A12" s="519">
        <v>5</v>
      </c>
      <c r="B12" s="507" t="s">
        <v>905</v>
      </c>
      <c r="C12" s="703">
        <f>WATER!F27</f>
        <v>2871992</v>
      </c>
      <c r="D12" s="704"/>
      <c r="E12" s="521">
        <f t="shared" si="0"/>
        <v>2871992</v>
      </c>
      <c r="F12" s="522"/>
      <c r="G12" s="521">
        <f t="shared" si="1"/>
        <v>2871992</v>
      </c>
      <c r="H12" s="705"/>
    </row>
    <row r="13" spans="1:8" x14ac:dyDescent="0.2">
      <c r="A13" s="519">
        <v>6</v>
      </c>
      <c r="B13" s="520" t="s">
        <v>906</v>
      </c>
      <c r="C13" s="703">
        <f>EDUCATION!F37</f>
        <v>10233483.049999999</v>
      </c>
      <c r="D13" s="704">
        <f>EDUCATION!G37</f>
        <v>197864.05000000002</v>
      </c>
      <c r="E13" s="521">
        <f t="shared" si="0"/>
        <v>10035618.999999998</v>
      </c>
      <c r="F13" s="522"/>
      <c r="G13" s="521">
        <f t="shared" si="1"/>
        <v>10035618.999999998</v>
      </c>
      <c r="H13" s="705"/>
    </row>
    <row r="14" spans="1:8" x14ac:dyDescent="0.2">
      <c r="A14" s="519">
        <v>7</v>
      </c>
      <c r="B14" s="520" t="s">
        <v>907</v>
      </c>
      <c r="C14" s="703">
        <f>LEGAL!F27</f>
        <v>372044902.97999996</v>
      </c>
      <c r="D14" s="704">
        <v>0</v>
      </c>
      <c r="E14" s="521">
        <f t="shared" si="0"/>
        <v>372044902.97999996</v>
      </c>
      <c r="F14" s="522"/>
      <c r="G14" s="521">
        <f t="shared" si="1"/>
        <v>372044902.97999996</v>
      </c>
      <c r="H14" s="705"/>
    </row>
    <row r="15" spans="1:8" x14ac:dyDescent="0.2">
      <c r="A15" s="519">
        <v>8</v>
      </c>
      <c r="B15" s="520" t="s">
        <v>908</v>
      </c>
      <c r="C15" s="703">
        <f>PSTD!F47</f>
        <v>16297418.199999999</v>
      </c>
      <c r="D15" s="704">
        <f>-FINANCE!G51</f>
        <v>0</v>
      </c>
      <c r="E15" s="521">
        <f t="shared" si="0"/>
        <v>16297418.199999999</v>
      </c>
      <c r="F15" s="522"/>
      <c r="G15" s="521">
        <f t="shared" si="1"/>
        <v>16297418.199999999</v>
      </c>
      <c r="H15" s="705"/>
    </row>
    <row r="16" spans="1:8" x14ac:dyDescent="0.2">
      <c r="A16" s="519">
        <v>9</v>
      </c>
      <c r="B16" s="520" t="s">
        <v>909</v>
      </c>
      <c r="C16" s="703">
        <f>'NKR CITY'!F24</f>
        <v>3011346.15</v>
      </c>
      <c r="D16" s="704">
        <v>0</v>
      </c>
      <c r="E16" s="521">
        <f t="shared" si="0"/>
        <v>3011346.15</v>
      </c>
      <c r="F16" s="522">
        <f>'NKR CITY'!H25</f>
        <v>9086.2000000000098</v>
      </c>
      <c r="G16" s="521">
        <f>E16+F16</f>
        <v>3020432.35</v>
      </c>
      <c r="H16" s="705"/>
    </row>
    <row r="17" spans="1:9" x14ac:dyDescent="0.2">
      <c r="A17" s="519">
        <v>10</v>
      </c>
      <c r="B17" s="707" t="s">
        <v>910</v>
      </c>
      <c r="C17" s="703">
        <f>LANDS!F71</f>
        <v>26074277</v>
      </c>
      <c r="D17" s="704">
        <f>-FINANCE!G53</f>
        <v>0</v>
      </c>
      <c r="E17" s="521">
        <f t="shared" si="0"/>
        <v>26074277</v>
      </c>
      <c r="F17" s="522"/>
      <c r="G17" s="521">
        <f t="shared" si="1"/>
        <v>26074277</v>
      </c>
      <c r="H17" s="705"/>
    </row>
    <row r="18" spans="1:9" x14ac:dyDescent="0.2">
      <c r="A18" s="519">
        <v>11</v>
      </c>
      <c r="B18" s="520" t="s">
        <v>911</v>
      </c>
      <c r="C18" s="703">
        <f>TRADE!F62</f>
        <v>5561251</v>
      </c>
      <c r="D18" s="704">
        <v>0</v>
      </c>
      <c r="E18" s="521">
        <f t="shared" si="0"/>
        <v>5561251</v>
      </c>
      <c r="G18" s="521">
        <f t="shared" si="1"/>
        <v>5561251</v>
      </c>
      <c r="H18" s="705"/>
    </row>
    <row r="19" spans="1:9" x14ac:dyDescent="0.2">
      <c r="A19" s="519">
        <v>12</v>
      </c>
      <c r="B19" s="520" t="s">
        <v>912</v>
      </c>
      <c r="C19" s="703">
        <f>CPSB!F91</f>
        <v>3272964.55</v>
      </c>
      <c r="D19" s="704">
        <f>-FINANCE!G55</f>
        <v>0</v>
      </c>
      <c r="E19" s="521">
        <f t="shared" si="0"/>
        <v>3272964.55</v>
      </c>
      <c r="F19" s="510"/>
      <c r="G19" s="521">
        <f t="shared" si="1"/>
        <v>3272964.55</v>
      </c>
      <c r="H19" s="705"/>
      <c r="I19" s="705"/>
    </row>
    <row r="20" spans="1:9" x14ac:dyDescent="0.2">
      <c r="A20" s="519">
        <v>13</v>
      </c>
      <c r="B20" s="520" t="s">
        <v>913</v>
      </c>
      <c r="C20" s="703">
        <f>INFRASTRUCTURE!G26</f>
        <v>9517603</v>
      </c>
      <c r="D20" s="704">
        <v>0</v>
      </c>
      <c r="E20" s="521">
        <f>C20-D20</f>
        <v>9517603</v>
      </c>
      <c r="F20" s="521">
        <f>'[1]RECURRENT -AGED'!G1806</f>
        <v>115000</v>
      </c>
      <c r="G20" s="508">
        <f>E20+F20</f>
        <v>9632603</v>
      </c>
      <c r="H20" s="705"/>
    </row>
    <row r="21" spans="1:9" ht="25.5" x14ac:dyDescent="0.2">
      <c r="A21" s="519">
        <v>14</v>
      </c>
      <c r="B21" s="520" t="s">
        <v>914</v>
      </c>
      <c r="C21" s="703">
        <f>NVS!F39</f>
        <v>3100379.2</v>
      </c>
      <c r="D21" s="704">
        <f>-FINANCE!G57</f>
        <v>0</v>
      </c>
      <c r="E21" s="521">
        <f t="shared" si="0"/>
        <v>3100379.2</v>
      </c>
      <c r="F21" s="522"/>
      <c r="G21" s="521">
        <f t="shared" si="1"/>
        <v>3100379.2</v>
      </c>
      <c r="H21" s="705"/>
    </row>
    <row r="22" spans="1:9" x14ac:dyDescent="0.2">
      <c r="A22" s="519">
        <v>15</v>
      </c>
      <c r="B22" s="523" t="s">
        <v>915</v>
      </c>
      <c r="C22" s="522">
        <f>HEALTH!G1282</f>
        <v>728260984.51999998</v>
      </c>
      <c r="D22" s="704">
        <v>0</v>
      </c>
      <c r="E22" s="521">
        <f t="shared" si="0"/>
        <v>728260984.51999998</v>
      </c>
      <c r="F22" s="522"/>
      <c r="G22" s="521">
        <f t="shared" si="1"/>
        <v>728260984.51999998</v>
      </c>
      <c r="H22" s="705"/>
    </row>
    <row r="23" spans="1:9" x14ac:dyDescent="0.2">
      <c r="A23" s="519">
        <v>16</v>
      </c>
      <c r="B23" s="523" t="s">
        <v>916</v>
      </c>
      <c r="C23" s="522">
        <v>0</v>
      </c>
      <c r="D23" s="704">
        <f>-FINANCE!G59</f>
        <v>0</v>
      </c>
      <c r="E23" s="521">
        <f t="shared" si="0"/>
        <v>0</v>
      </c>
      <c r="F23" s="522">
        <f>GILGIL!H23</f>
        <v>702560</v>
      </c>
      <c r="G23" s="521">
        <f>F23</f>
        <v>702560</v>
      </c>
      <c r="H23" s="705"/>
    </row>
    <row r="24" spans="1:9" ht="16.5" x14ac:dyDescent="0.35">
      <c r="A24" s="707"/>
      <c r="B24" s="708" t="s">
        <v>92</v>
      </c>
      <c r="C24" s="709">
        <f>SUM(C8:C23)</f>
        <v>1256748819.6099999</v>
      </c>
      <c r="D24" s="710">
        <f>SUM(D8:D23)</f>
        <v>197864.05000000002</v>
      </c>
      <c r="E24" s="712">
        <f>SUM(E8:E23)</f>
        <v>1256550955.5599999</v>
      </c>
      <c r="F24" s="711">
        <f>SUM(F8:F23)</f>
        <v>1105386.2</v>
      </c>
      <c r="G24" s="711">
        <f>SUM(G8:G23)</f>
        <v>1257656341.76</v>
      </c>
      <c r="H24" s="705"/>
    </row>
    <row r="25" spans="1:9" x14ac:dyDescent="0.2">
      <c r="E25" s="508"/>
      <c r="G25" s="508"/>
      <c r="H25" s="508"/>
    </row>
    <row r="26" spans="1:9" x14ac:dyDescent="0.2">
      <c r="E26" s="508"/>
      <c r="F26" s="508"/>
      <c r="G26" s="508"/>
    </row>
    <row r="27" spans="1:9" x14ac:dyDescent="0.2">
      <c r="E27" s="508"/>
      <c r="F27" s="508"/>
      <c r="G27" s="508"/>
    </row>
    <row r="28" spans="1:9" x14ac:dyDescent="0.2">
      <c r="E28" s="508"/>
    </row>
    <row r="29" spans="1:9" x14ac:dyDescent="0.2">
      <c r="C29" s="508">
        <f>C24+DEVELOPMENT!C24</f>
        <v>1321467913.8599999</v>
      </c>
    </row>
    <row r="31" spans="1:9" x14ac:dyDescent="0.2">
      <c r="D31" s="522"/>
    </row>
  </sheetData>
  <pageMargins left="0.7" right="0.7" top="0.75" bottom="0.75" header="0.3" footer="0.3"/>
  <ignoredErrors>
    <ignoredError sqref="G20 G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B279B-1ECB-4F66-B228-80BC0831E602}">
  <sheetPr>
    <tabColor rgb="FF00B050"/>
  </sheetPr>
  <dimension ref="A3:I14"/>
  <sheetViews>
    <sheetView workbookViewId="0">
      <selection activeCell="H24" sqref="H24"/>
    </sheetView>
  </sheetViews>
  <sheetFormatPr defaultRowHeight="12.75" x14ac:dyDescent="0.2"/>
  <cols>
    <col min="1" max="1" width="6.5703125" style="526" customWidth="1"/>
    <col min="2" max="2" width="23.42578125" style="533" customWidth="1"/>
    <col min="3" max="3" width="13.28515625" style="529" customWidth="1"/>
    <col min="4" max="4" width="15" style="529" customWidth="1"/>
    <col min="5" max="5" width="21.5703125" style="529" customWidth="1"/>
    <col min="6" max="6" width="20.5703125" style="529" customWidth="1"/>
    <col min="7" max="7" width="27.42578125" style="529" customWidth="1"/>
    <col min="8" max="8" width="24.7109375" style="529" customWidth="1"/>
    <col min="9" max="16384" width="9.140625" style="529"/>
  </cols>
  <sheetData>
    <row r="3" spans="1:9" s="915" customFormat="1" x14ac:dyDescent="0.2">
      <c r="A3" s="914" t="s">
        <v>1787</v>
      </c>
    </row>
    <row r="5" spans="1:9" s="526" customFormat="1" x14ac:dyDescent="0.2">
      <c r="A5" s="526" t="s">
        <v>1781</v>
      </c>
      <c r="B5" s="527"/>
    </row>
    <row r="6" spans="1:9" ht="38.25" x14ac:dyDescent="0.2">
      <c r="A6" s="116" t="s">
        <v>4</v>
      </c>
      <c r="B6" s="116" t="s">
        <v>5</v>
      </c>
      <c r="C6" s="116" t="s">
        <v>6</v>
      </c>
      <c r="D6" s="116" t="s">
        <v>7</v>
      </c>
      <c r="E6" s="117" t="s">
        <v>8</v>
      </c>
      <c r="F6" s="116" t="s">
        <v>9</v>
      </c>
      <c r="G6" s="116" t="s">
        <v>10</v>
      </c>
      <c r="H6" s="116" t="s">
        <v>346</v>
      </c>
      <c r="I6" s="528"/>
    </row>
    <row r="7" spans="1:9" x14ac:dyDescent="0.2">
      <c r="A7" s="116"/>
      <c r="B7" s="116"/>
      <c r="C7" s="116"/>
      <c r="D7" s="116"/>
      <c r="E7" s="117"/>
      <c r="F7" s="116" t="s">
        <v>13</v>
      </c>
      <c r="G7" s="116" t="s">
        <v>14</v>
      </c>
      <c r="H7" s="116" t="s">
        <v>15</v>
      </c>
      <c r="I7" s="528"/>
    </row>
    <row r="8" spans="1:9" x14ac:dyDescent="0.2">
      <c r="A8" s="530"/>
      <c r="B8" s="531"/>
      <c r="C8" s="532"/>
      <c r="D8" s="532"/>
      <c r="E8" s="532"/>
      <c r="F8" s="532"/>
      <c r="G8" s="532"/>
      <c r="H8" s="532"/>
      <c r="I8" s="532"/>
    </row>
    <row r="9" spans="1:9" x14ac:dyDescent="0.2">
      <c r="A9" s="526">
        <v>1</v>
      </c>
      <c r="B9" s="533" t="s">
        <v>357</v>
      </c>
      <c r="E9" s="529" t="s">
        <v>1782</v>
      </c>
      <c r="F9" s="534">
        <v>212800</v>
      </c>
      <c r="G9" s="529">
        <v>0</v>
      </c>
      <c r="H9" s="534">
        <f>F9-G9</f>
        <v>212800</v>
      </c>
    </row>
    <row r="10" spans="1:9" ht="25.5" x14ac:dyDescent="0.2">
      <c r="A10" s="526">
        <v>2</v>
      </c>
      <c r="B10" s="533" t="s">
        <v>1783</v>
      </c>
      <c r="E10" s="529" t="s">
        <v>1782</v>
      </c>
      <c r="F10" s="534">
        <v>168000</v>
      </c>
      <c r="G10" s="529">
        <v>0</v>
      </c>
      <c r="H10" s="534">
        <f t="shared" ref="H10:H14" si="0">F10-G10</f>
        <v>168000</v>
      </c>
    </row>
    <row r="11" spans="1:9" x14ac:dyDescent="0.2">
      <c r="A11" s="526">
        <v>3</v>
      </c>
      <c r="B11" s="533" t="s">
        <v>1784</v>
      </c>
      <c r="E11" s="529" t="s">
        <v>1782</v>
      </c>
      <c r="F11" s="534">
        <v>168000</v>
      </c>
      <c r="G11" s="529">
        <v>0</v>
      </c>
      <c r="H11" s="534">
        <f t="shared" si="0"/>
        <v>168000</v>
      </c>
    </row>
    <row r="12" spans="1:9" x14ac:dyDescent="0.2">
      <c r="A12" s="526">
        <v>4</v>
      </c>
      <c r="B12" s="533" t="s">
        <v>1785</v>
      </c>
      <c r="E12" s="529" t="s">
        <v>1782</v>
      </c>
      <c r="F12" s="534">
        <v>67200</v>
      </c>
      <c r="G12" s="529">
        <v>0</v>
      </c>
      <c r="H12" s="534">
        <f t="shared" si="0"/>
        <v>67200</v>
      </c>
    </row>
    <row r="13" spans="1:9" x14ac:dyDescent="0.2">
      <c r="A13" s="526">
        <v>5</v>
      </c>
      <c r="B13" s="533" t="s">
        <v>1786</v>
      </c>
      <c r="E13" s="529" t="s">
        <v>1782</v>
      </c>
      <c r="F13" s="534">
        <v>67200</v>
      </c>
      <c r="G13" s="529">
        <v>0</v>
      </c>
      <c r="H13" s="534">
        <f t="shared" si="0"/>
        <v>67200</v>
      </c>
    </row>
    <row r="14" spans="1:9" x14ac:dyDescent="0.2">
      <c r="B14" s="533" t="s">
        <v>1788</v>
      </c>
      <c r="F14" s="535">
        <f>SUM(F9:F13)</f>
        <v>683200</v>
      </c>
      <c r="G14" s="526">
        <v>0</v>
      </c>
      <c r="H14" s="535">
        <f t="shared" si="0"/>
        <v>683200</v>
      </c>
    </row>
  </sheetData>
  <mergeCells count="1">
    <mergeCell ref="A3:XF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C0FE5-6F90-4539-9EC7-B95395154C6D}">
  <dimension ref="A1:G30"/>
  <sheetViews>
    <sheetView topLeftCell="A10" workbookViewId="0">
      <selection activeCell="D26" sqref="D26"/>
    </sheetView>
  </sheetViews>
  <sheetFormatPr defaultRowHeight="14.25" x14ac:dyDescent="0.2"/>
  <cols>
    <col min="1" max="1" width="8.28515625" style="85" customWidth="1"/>
    <col min="2" max="2" width="16.5703125" style="85" customWidth="1"/>
    <col min="3" max="3" width="18" style="85" customWidth="1"/>
    <col min="4" max="4" width="17.28515625" style="85" customWidth="1"/>
    <col min="5" max="5" width="17.5703125" style="85" customWidth="1"/>
    <col min="6" max="6" width="19.42578125" style="85" customWidth="1"/>
    <col min="7" max="7" width="20.85546875" style="85" customWidth="1"/>
    <col min="8" max="16384" width="9.140625" style="85"/>
  </cols>
  <sheetData>
    <row r="1" spans="1:7" ht="15.75" x14ac:dyDescent="0.25">
      <c r="A1" s="495" t="s">
        <v>0</v>
      </c>
      <c r="F1" s="496"/>
      <c r="G1" s="496"/>
    </row>
    <row r="2" spans="1:7" ht="15.75" x14ac:dyDescent="0.25">
      <c r="A2" s="497" t="s">
        <v>898</v>
      </c>
      <c r="F2" s="496"/>
      <c r="G2" s="496"/>
    </row>
    <row r="3" spans="1:7" ht="15.75" x14ac:dyDescent="0.25">
      <c r="A3" s="497"/>
      <c r="B3" s="498"/>
      <c r="F3" s="496"/>
      <c r="G3" s="496"/>
    </row>
    <row r="4" spans="1:7" ht="15.75" x14ac:dyDescent="0.25">
      <c r="A4" s="499" t="s">
        <v>1779</v>
      </c>
      <c r="B4" s="499"/>
      <c r="C4" s="499"/>
      <c r="D4" s="499"/>
      <c r="E4" s="499"/>
      <c r="F4" s="496"/>
      <c r="G4" s="496"/>
    </row>
    <row r="5" spans="1:7" x14ac:dyDescent="0.2">
      <c r="F5" s="496"/>
      <c r="G5" s="496"/>
    </row>
    <row r="6" spans="1:7" ht="71.25" x14ac:dyDescent="0.2">
      <c r="A6" s="500" t="s">
        <v>103</v>
      </c>
      <c r="B6" s="500" t="s">
        <v>899</v>
      </c>
      <c r="C6" s="500" t="s">
        <v>900</v>
      </c>
      <c r="D6" s="500" t="s">
        <v>10</v>
      </c>
      <c r="E6" s="500" t="s">
        <v>917</v>
      </c>
      <c r="F6" s="501" t="s">
        <v>1789</v>
      </c>
      <c r="G6" s="500" t="s">
        <v>918</v>
      </c>
    </row>
    <row r="7" spans="1:7" x14ac:dyDescent="0.2">
      <c r="A7" s="502"/>
      <c r="B7" s="500"/>
      <c r="C7" s="501" t="s">
        <v>13</v>
      </c>
      <c r="D7" s="500" t="s">
        <v>14</v>
      </c>
      <c r="E7" s="500" t="s">
        <v>15</v>
      </c>
      <c r="F7" s="496"/>
      <c r="G7" s="496"/>
    </row>
    <row r="8" spans="1:7" ht="25.5" x14ac:dyDescent="0.2">
      <c r="A8" s="85">
        <v>1</v>
      </c>
      <c r="B8" s="32" t="s">
        <v>901</v>
      </c>
      <c r="C8" s="525" t="s">
        <v>467</v>
      </c>
      <c r="D8" s="504" t="s">
        <v>467</v>
      </c>
      <c r="E8" s="505"/>
      <c r="F8" s="506"/>
      <c r="G8" s="505"/>
    </row>
    <row r="9" spans="1:7" x14ac:dyDescent="0.2">
      <c r="A9" s="30">
        <v>2</v>
      </c>
      <c r="B9" s="507" t="s">
        <v>902</v>
      </c>
      <c r="C9" s="524">
        <v>11095557.600000001</v>
      </c>
      <c r="D9" s="504" t="s">
        <v>467</v>
      </c>
      <c r="E9" s="505">
        <f>C9</f>
        <v>11095557.600000001</v>
      </c>
      <c r="F9" s="506">
        <f>FINANCE!H65</f>
        <v>104444922</v>
      </c>
      <c r="G9" s="524">
        <f>E9+F9</f>
        <v>115540479.59999999</v>
      </c>
    </row>
    <row r="10" spans="1:7" x14ac:dyDescent="0.2">
      <c r="A10" s="30">
        <v>3</v>
      </c>
      <c r="B10" s="507" t="s">
        <v>903</v>
      </c>
      <c r="C10" s="508">
        <f>AGRIC!G12</f>
        <v>2211500</v>
      </c>
      <c r="D10" s="504" t="s">
        <v>467</v>
      </c>
      <c r="E10" s="505">
        <f>AGRIC!J12</f>
        <v>2211500</v>
      </c>
      <c r="F10" s="536">
        <f>WATER!J10</f>
        <v>0</v>
      </c>
      <c r="G10" s="524">
        <f t="shared" ref="G10:G24" si="0">E10+F10</f>
        <v>2211500</v>
      </c>
    </row>
    <row r="11" spans="1:7" x14ac:dyDescent="0.2">
      <c r="A11" s="30">
        <v>4</v>
      </c>
      <c r="B11" s="507" t="s">
        <v>904</v>
      </c>
      <c r="C11" s="503">
        <f>YOUTH!F160</f>
        <v>0</v>
      </c>
      <c r="D11" s="504" t="s">
        <v>467</v>
      </c>
      <c r="E11" s="505">
        <f>YOUTH!I160</f>
        <v>0</v>
      </c>
      <c r="F11" s="536">
        <f>WATER!J11</f>
        <v>0</v>
      </c>
      <c r="G11" s="524">
        <f t="shared" si="0"/>
        <v>0</v>
      </c>
    </row>
    <row r="12" spans="1:7" x14ac:dyDescent="0.2">
      <c r="A12" s="30">
        <v>5</v>
      </c>
      <c r="B12" s="507" t="s">
        <v>905</v>
      </c>
      <c r="C12" s="503">
        <f>WATER!F12</f>
        <v>0</v>
      </c>
      <c r="D12" s="504">
        <f>WATER!G12</f>
        <v>0</v>
      </c>
      <c r="E12" s="505">
        <f>WATER!I12</f>
        <v>0</v>
      </c>
      <c r="F12" s="536">
        <f>WATER!J12</f>
        <v>0</v>
      </c>
      <c r="G12" s="524">
        <f t="shared" si="0"/>
        <v>0</v>
      </c>
    </row>
    <row r="13" spans="1:7" x14ac:dyDescent="0.2">
      <c r="A13" s="30">
        <v>6</v>
      </c>
      <c r="B13" s="32" t="s">
        <v>906</v>
      </c>
      <c r="C13" s="503">
        <f>EDUCATION!F11</f>
        <v>2190663.7999999998</v>
      </c>
      <c r="D13" s="504">
        <f>EDUCATION!G11</f>
        <v>0</v>
      </c>
      <c r="E13" s="505">
        <f>EDUCATION!I11</f>
        <v>2190663.7999999998</v>
      </c>
      <c r="F13" s="536">
        <f>WATER!J13</f>
        <v>0</v>
      </c>
      <c r="G13" s="524">
        <f t="shared" si="0"/>
        <v>2190663.7999999998</v>
      </c>
    </row>
    <row r="14" spans="1:7" x14ac:dyDescent="0.2">
      <c r="A14" s="30">
        <v>7</v>
      </c>
      <c r="B14" s="32" t="s">
        <v>907</v>
      </c>
      <c r="C14" s="503">
        <f>LEGAL!F29</f>
        <v>0</v>
      </c>
      <c r="D14" s="504">
        <f>LEGAL!G27</f>
        <v>0</v>
      </c>
      <c r="E14" s="505">
        <f>LEGAL!H29</f>
        <v>0</v>
      </c>
      <c r="F14" s="536">
        <f>WATER!J14</f>
        <v>0</v>
      </c>
      <c r="G14" s="524">
        <f t="shared" si="0"/>
        <v>0</v>
      </c>
    </row>
    <row r="15" spans="1:7" x14ac:dyDescent="0.2">
      <c r="A15" s="30">
        <v>8</v>
      </c>
      <c r="B15" s="32" t="s">
        <v>908</v>
      </c>
      <c r="C15" s="503">
        <f>PSTD!F48</f>
        <v>0</v>
      </c>
      <c r="D15" s="504">
        <f>PSTD!G48</f>
        <v>0</v>
      </c>
      <c r="E15" s="505">
        <f>PSTD!H48</f>
        <v>0</v>
      </c>
      <c r="F15" s="536">
        <f>WATER!J15</f>
        <v>0</v>
      </c>
      <c r="G15" s="524">
        <f t="shared" si="0"/>
        <v>0</v>
      </c>
    </row>
    <row r="16" spans="1:7" x14ac:dyDescent="0.2">
      <c r="A16" s="30">
        <v>9</v>
      </c>
      <c r="B16" s="32" t="s">
        <v>909</v>
      </c>
      <c r="C16" s="503">
        <f>'NKR CITY'!F12</f>
        <v>1454100</v>
      </c>
      <c r="D16" s="504">
        <f>'NKR CITY'!G12</f>
        <v>0</v>
      </c>
      <c r="E16" s="505">
        <f>'NKR CITY'!I12</f>
        <v>1454100</v>
      </c>
      <c r="F16" s="536">
        <f>WATER!J16</f>
        <v>0</v>
      </c>
      <c r="G16" s="524">
        <f t="shared" si="0"/>
        <v>1454100</v>
      </c>
    </row>
    <row r="17" spans="1:7" x14ac:dyDescent="0.2">
      <c r="A17" s="30">
        <v>10</v>
      </c>
      <c r="B17" s="36" t="s">
        <v>910</v>
      </c>
      <c r="C17" s="503">
        <v>2000000</v>
      </c>
      <c r="D17" s="504"/>
      <c r="E17" s="505">
        <f>C17</f>
        <v>2000000</v>
      </c>
      <c r="F17" s="536">
        <f>LANDS!H15</f>
        <v>612480</v>
      </c>
      <c r="G17" s="524">
        <f t="shared" si="0"/>
        <v>2612480</v>
      </c>
    </row>
    <row r="18" spans="1:7" x14ac:dyDescent="0.2">
      <c r="A18" s="30">
        <v>11</v>
      </c>
      <c r="B18" s="32" t="s">
        <v>911</v>
      </c>
      <c r="C18" s="503">
        <f>TRADE!F67</f>
        <v>12033216</v>
      </c>
      <c r="D18" s="504">
        <f>TRADE!G67</f>
        <v>0</v>
      </c>
      <c r="E18" s="505">
        <f>TRADE!H67</f>
        <v>12033216</v>
      </c>
      <c r="F18" s="536">
        <f>WATER!J18</f>
        <v>0</v>
      </c>
      <c r="G18" s="524">
        <f t="shared" si="0"/>
        <v>12033216</v>
      </c>
    </row>
    <row r="19" spans="1:7" x14ac:dyDescent="0.2">
      <c r="A19" s="30">
        <v>12</v>
      </c>
      <c r="B19" s="32" t="s">
        <v>912</v>
      </c>
      <c r="C19" s="503">
        <f>CPSB!F92</f>
        <v>0</v>
      </c>
      <c r="D19" s="504">
        <f>CPSB!G92</f>
        <v>0</v>
      </c>
      <c r="E19" s="505">
        <f>CPSB!H92</f>
        <v>0</v>
      </c>
      <c r="F19" s="536">
        <f>WATER!J19</f>
        <v>0</v>
      </c>
      <c r="G19" s="524">
        <f t="shared" si="0"/>
        <v>0</v>
      </c>
    </row>
    <row r="20" spans="1:7" x14ac:dyDescent="0.2">
      <c r="A20" s="30">
        <v>13</v>
      </c>
      <c r="B20" s="32" t="s">
        <v>913</v>
      </c>
      <c r="C20" s="503">
        <f>INFRASTRUCTURE!G90</f>
        <v>29891337.850000005</v>
      </c>
      <c r="D20" s="504"/>
      <c r="E20" s="505">
        <f>INFRASTRUCTURE!I90</f>
        <v>29891337.850000005</v>
      </c>
      <c r="F20" s="536">
        <f>WATER!J20</f>
        <v>0</v>
      </c>
      <c r="G20" s="524">
        <f t="shared" si="0"/>
        <v>29891337.850000005</v>
      </c>
    </row>
    <row r="21" spans="1:7" ht="25.5" x14ac:dyDescent="0.2">
      <c r="A21" s="30">
        <v>14</v>
      </c>
      <c r="B21" s="32" t="s">
        <v>914</v>
      </c>
      <c r="C21" s="503">
        <f>NVS!F45</f>
        <v>0</v>
      </c>
      <c r="D21" s="504"/>
      <c r="E21" s="505"/>
      <c r="F21" s="536">
        <f>WATER!J21</f>
        <v>0</v>
      </c>
      <c r="G21" s="524">
        <f t="shared" si="0"/>
        <v>0</v>
      </c>
    </row>
    <row r="22" spans="1:7" x14ac:dyDescent="0.2">
      <c r="A22" s="30">
        <v>15</v>
      </c>
      <c r="B22" s="85" t="s">
        <v>915</v>
      </c>
      <c r="C22" s="506">
        <f>HEALTH!G14</f>
        <v>3842719</v>
      </c>
      <c r="D22" s="511">
        <v>0</v>
      </c>
      <c r="E22" s="505">
        <f>C22</f>
        <v>3842719</v>
      </c>
      <c r="F22" s="536">
        <v>0</v>
      </c>
      <c r="G22" s="524">
        <f t="shared" si="0"/>
        <v>3842719</v>
      </c>
    </row>
    <row r="23" spans="1:7" x14ac:dyDescent="0.2">
      <c r="A23" s="30">
        <v>16</v>
      </c>
      <c r="B23" s="85" t="s">
        <v>916</v>
      </c>
      <c r="C23" s="506">
        <f>GILGIL!F28</f>
        <v>0</v>
      </c>
      <c r="D23" s="511"/>
      <c r="E23" s="505">
        <f>GILGIL!H26</f>
        <v>0</v>
      </c>
      <c r="F23" s="536">
        <f>WATER!J23</f>
        <v>0</v>
      </c>
      <c r="G23" s="524">
        <f t="shared" si="0"/>
        <v>0</v>
      </c>
    </row>
    <row r="24" spans="1:7" ht="16.5" x14ac:dyDescent="0.35">
      <c r="A24" s="36"/>
      <c r="B24" s="512" t="s">
        <v>92</v>
      </c>
      <c r="C24" s="513">
        <f>SUM(C9:C23)</f>
        <v>64719094.250000007</v>
      </c>
      <c r="D24" s="537">
        <v>0</v>
      </c>
      <c r="E24" s="515">
        <f>SUM(E9:E23)</f>
        <v>64719094.250000007</v>
      </c>
      <c r="F24" s="516">
        <f>SUM(F8:F23)</f>
        <v>105057402</v>
      </c>
      <c r="G24" s="713">
        <f t="shared" si="0"/>
        <v>169776496.25</v>
      </c>
    </row>
    <row r="26" spans="1:7" x14ac:dyDescent="0.2">
      <c r="F26" s="524"/>
    </row>
    <row r="27" spans="1:7" x14ac:dyDescent="0.2">
      <c r="F27" s="524"/>
    </row>
    <row r="30" spans="1:7" x14ac:dyDescent="0.2">
      <c r="C30" s="5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23879-DB01-4BCA-B345-A43259D56039}">
  <sheetPr>
    <tabColor rgb="FF92D050"/>
  </sheetPr>
  <dimension ref="A1:I42"/>
  <sheetViews>
    <sheetView topLeftCell="A13" workbookViewId="0">
      <selection activeCell="B25" sqref="B25"/>
    </sheetView>
  </sheetViews>
  <sheetFormatPr defaultRowHeight="14.25" x14ac:dyDescent="0.2"/>
  <cols>
    <col min="1" max="1" width="9.140625" style="156"/>
    <col min="2" max="2" width="31.28515625" style="156" customWidth="1"/>
    <col min="3" max="3" width="12.28515625" style="156" bestFit="1" customWidth="1"/>
    <col min="4" max="4" width="12.28515625" style="156" customWidth="1"/>
    <col min="5" max="5" width="53.140625" style="156" customWidth="1"/>
    <col min="6" max="6" width="16.140625" style="156" customWidth="1"/>
    <col min="7" max="7" width="12" style="156" customWidth="1"/>
    <col min="8" max="8" width="12.85546875" style="156" customWidth="1"/>
    <col min="9" max="9" width="17.140625" style="156" customWidth="1"/>
    <col min="10" max="16384" width="9.140625" style="156"/>
  </cols>
  <sheetData>
    <row r="1" spans="1:9" ht="15.75" x14ac:dyDescent="0.25">
      <c r="A1" s="155" t="s">
        <v>0</v>
      </c>
    </row>
    <row r="2" spans="1:9" ht="15.75" x14ac:dyDescent="0.25">
      <c r="A2" s="157" t="s">
        <v>422</v>
      </c>
    </row>
    <row r="3" spans="1:9" ht="15.75" x14ac:dyDescent="0.25">
      <c r="A3" s="157" t="s">
        <v>423</v>
      </c>
      <c r="B3" s="158"/>
    </row>
    <row r="4" spans="1:9" ht="15.75" x14ac:dyDescent="0.25">
      <c r="A4" s="157"/>
      <c r="B4" s="159"/>
      <c r="C4" s="159"/>
      <c r="D4" s="159"/>
      <c r="E4" s="159"/>
      <c r="F4" s="159"/>
    </row>
    <row r="5" spans="1:9" ht="15.75" x14ac:dyDescent="0.25">
      <c r="A5" s="157" t="s">
        <v>345</v>
      </c>
    </row>
    <row r="7" spans="1:9" ht="99.75" x14ac:dyDescent="0.2">
      <c r="A7" s="160" t="s">
        <v>4</v>
      </c>
      <c r="B7" s="160" t="s">
        <v>5</v>
      </c>
      <c r="C7" s="160" t="s">
        <v>6</v>
      </c>
      <c r="D7" s="160" t="s">
        <v>7</v>
      </c>
      <c r="E7" s="160" t="s">
        <v>8</v>
      </c>
      <c r="F7" s="160" t="s">
        <v>9</v>
      </c>
      <c r="G7" s="160" t="s">
        <v>10</v>
      </c>
      <c r="H7" s="501" t="s">
        <v>919</v>
      </c>
      <c r="I7" s="160" t="s">
        <v>346</v>
      </c>
    </row>
    <row r="8" spans="1:9" ht="17.25" customHeight="1" x14ac:dyDescent="0.2">
      <c r="A8" s="160"/>
      <c r="B8" s="160"/>
      <c r="C8" s="160"/>
      <c r="D8" s="160"/>
      <c r="E8" s="160"/>
      <c r="F8" s="160" t="s">
        <v>13</v>
      </c>
      <c r="G8" s="160" t="s">
        <v>14</v>
      </c>
      <c r="H8" s="160"/>
      <c r="I8" s="160" t="s">
        <v>15</v>
      </c>
    </row>
    <row r="9" spans="1:9" x14ac:dyDescent="0.2">
      <c r="A9" s="36">
        <v>1</v>
      </c>
      <c r="B9" s="161" t="s">
        <v>424</v>
      </c>
      <c r="C9" s="36"/>
      <c r="D9" s="36"/>
      <c r="E9" s="36"/>
      <c r="F9" s="36"/>
      <c r="G9" s="36"/>
      <c r="H9" s="36"/>
      <c r="I9" s="36"/>
    </row>
    <row r="10" spans="1:9" x14ac:dyDescent="0.2">
      <c r="A10" s="36">
        <v>2</v>
      </c>
      <c r="B10" s="162" t="s">
        <v>425</v>
      </c>
      <c r="C10" s="36"/>
      <c r="D10" s="36"/>
      <c r="E10" s="162" t="s">
        <v>426</v>
      </c>
      <c r="F10" s="163">
        <v>176000</v>
      </c>
      <c r="G10" s="36"/>
      <c r="H10" s="36"/>
      <c r="I10" s="163">
        <v>176000</v>
      </c>
    </row>
    <row r="11" spans="1:9" x14ac:dyDescent="0.2">
      <c r="A11" s="36">
        <v>3</v>
      </c>
      <c r="B11" s="162" t="s">
        <v>427</v>
      </c>
      <c r="C11" s="36"/>
      <c r="D11" s="36"/>
      <c r="E11" s="162" t="s">
        <v>428</v>
      </c>
      <c r="F11" s="163">
        <v>875000</v>
      </c>
      <c r="G11" s="36"/>
      <c r="H11" s="36"/>
      <c r="I11" s="163">
        <v>875000</v>
      </c>
    </row>
    <row r="12" spans="1:9" x14ac:dyDescent="0.2">
      <c r="A12" s="36">
        <v>4</v>
      </c>
      <c r="B12" s="162" t="s">
        <v>429</v>
      </c>
      <c r="C12" s="36"/>
      <c r="D12" s="36"/>
      <c r="E12" s="162" t="s">
        <v>430</v>
      </c>
      <c r="F12" s="163">
        <v>950000</v>
      </c>
      <c r="G12" s="36"/>
      <c r="H12" s="36"/>
      <c r="I12" s="163">
        <v>950000</v>
      </c>
    </row>
    <row r="13" spans="1:9" x14ac:dyDescent="0.2">
      <c r="A13" s="36">
        <v>5</v>
      </c>
      <c r="B13" s="162" t="s">
        <v>431</v>
      </c>
      <c r="C13" s="36"/>
      <c r="D13" s="36"/>
      <c r="E13" s="162" t="s">
        <v>432</v>
      </c>
      <c r="F13" s="163">
        <v>1940335</v>
      </c>
      <c r="G13" s="36"/>
      <c r="H13" s="36"/>
      <c r="I13" s="163">
        <v>1940335</v>
      </c>
    </row>
    <row r="14" spans="1:9" x14ac:dyDescent="0.2">
      <c r="A14" s="36">
        <v>6</v>
      </c>
      <c r="B14" s="162" t="s">
        <v>433</v>
      </c>
      <c r="C14" s="36"/>
      <c r="D14" s="36"/>
      <c r="E14" s="162" t="s">
        <v>434</v>
      </c>
      <c r="F14" s="163">
        <v>2968000</v>
      </c>
      <c r="G14" s="36"/>
      <c r="H14" s="36"/>
      <c r="I14" s="163">
        <v>2968000</v>
      </c>
    </row>
    <row r="15" spans="1:9" x14ac:dyDescent="0.2">
      <c r="A15" s="36"/>
      <c r="B15" s="161" t="s">
        <v>435</v>
      </c>
      <c r="C15" s="36"/>
      <c r="D15" s="36"/>
      <c r="E15" s="162"/>
      <c r="F15" s="164">
        <f>SUM(F10:F14)</f>
        <v>6909335</v>
      </c>
      <c r="G15" s="164">
        <f t="shared" ref="G15:I15" si="0">SUM(G10:G14)</f>
        <v>0</v>
      </c>
      <c r="H15" s="164"/>
      <c r="I15" s="164">
        <f t="shared" si="0"/>
        <v>6909335</v>
      </c>
    </row>
    <row r="16" spans="1:9" x14ac:dyDescent="0.2">
      <c r="A16" s="36">
        <v>7</v>
      </c>
      <c r="B16" s="165" t="s">
        <v>436</v>
      </c>
      <c r="C16" s="36"/>
      <c r="D16" s="36"/>
      <c r="E16" s="36" t="s">
        <v>437</v>
      </c>
      <c r="F16" s="166">
        <v>822971</v>
      </c>
      <c r="G16" s="36"/>
      <c r="H16" s="36"/>
      <c r="I16" s="166">
        <v>822971</v>
      </c>
    </row>
    <row r="17" spans="1:9" x14ac:dyDescent="0.2">
      <c r="A17" s="36">
        <v>8</v>
      </c>
      <c r="B17" s="165" t="s">
        <v>36</v>
      </c>
      <c r="C17" s="36"/>
      <c r="D17" s="36"/>
      <c r="E17" s="36" t="s">
        <v>438</v>
      </c>
      <c r="F17" s="166">
        <v>292100</v>
      </c>
      <c r="G17" s="36"/>
      <c r="H17" s="36"/>
      <c r="I17" s="166">
        <v>292100</v>
      </c>
    </row>
    <row r="18" spans="1:9" x14ac:dyDescent="0.2">
      <c r="A18" s="36">
        <v>9</v>
      </c>
      <c r="B18" s="165" t="s">
        <v>36</v>
      </c>
      <c r="C18" s="36"/>
      <c r="D18" s="36"/>
      <c r="E18" s="36" t="s">
        <v>438</v>
      </c>
      <c r="F18" s="166">
        <v>1500000</v>
      </c>
      <c r="G18" s="36"/>
      <c r="H18" s="36"/>
      <c r="I18" s="166">
        <v>1500000</v>
      </c>
    </row>
    <row r="19" spans="1:9" x14ac:dyDescent="0.2">
      <c r="A19" s="36">
        <v>10</v>
      </c>
      <c r="B19" s="165" t="s">
        <v>439</v>
      </c>
      <c r="C19" s="36"/>
      <c r="D19" s="36"/>
      <c r="E19" s="36" t="s">
        <v>440</v>
      </c>
      <c r="F19" s="166">
        <v>352500</v>
      </c>
      <c r="G19" s="36"/>
      <c r="H19" s="36"/>
      <c r="I19" s="166">
        <v>352500</v>
      </c>
    </row>
    <row r="20" spans="1:9" ht="28.5" x14ac:dyDescent="0.2">
      <c r="A20" s="36">
        <v>11</v>
      </c>
      <c r="B20" s="165" t="s">
        <v>441</v>
      </c>
      <c r="C20" s="36"/>
      <c r="D20" s="36"/>
      <c r="E20" s="36" t="s">
        <v>442</v>
      </c>
      <c r="F20" s="166">
        <v>150000</v>
      </c>
      <c r="G20" s="36"/>
      <c r="H20" s="36"/>
      <c r="I20" s="166">
        <v>150000</v>
      </c>
    </row>
    <row r="21" spans="1:9" x14ac:dyDescent="0.2">
      <c r="A21" s="36">
        <v>12</v>
      </c>
      <c r="B21" s="165" t="s">
        <v>370</v>
      </c>
      <c r="C21" s="36"/>
      <c r="D21" s="36"/>
      <c r="E21" s="36" t="s">
        <v>443</v>
      </c>
      <c r="F21" s="166">
        <v>448100</v>
      </c>
      <c r="G21" s="36"/>
      <c r="H21" s="36"/>
      <c r="I21" s="166">
        <v>448100</v>
      </c>
    </row>
    <row r="22" spans="1:9" x14ac:dyDescent="0.2">
      <c r="A22" s="36">
        <v>13</v>
      </c>
      <c r="B22" s="165" t="s">
        <v>370</v>
      </c>
      <c r="C22" s="36"/>
      <c r="D22" s="36"/>
      <c r="E22" s="36" t="s">
        <v>444</v>
      </c>
      <c r="F22" s="166">
        <v>607900</v>
      </c>
      <c r="G22" s="36"/>
      <c r="H22" s="36"/>
      <c r="I22" s="166">
        <v>607900</v>
      </c>
    </row>
    <row r="23" spans="1:9" x14ac:dyDescent="0.2">
      <c r="A23" s="36">
        <v>14</v>
      </c>
      <c r="B23" s="165" t="s">
        <v>26</v>
      </c>
      <c r="C23" s="36"/>
      <c r="D23" s="36"/>
      <c r="E23" s="36" t="s">
        <v>445</v>
      </c>
      <c r="F23" s="166">
        <v>268500</v>
      </c>
      <c r="G23" s="36"/>
      <c r="H23" s="36"/>
      <c r="I23" s="166">
        <v>268500</v>
      </c>
    </row>
    <row r="24" spans="1:9" x14ac:dyDescent="0.2">
      <c r="A24" s="36"/>
      <c r="C24" s="36"/>
      <c r="D24" s="36"/>
      <c r="E24" s="36"/>
      <c r="F24" s="167">
        <f>SUM(F16:F23)</f>
        <v>4442071</v>
      </c>
      <c r="G24" s="167">
        <f>SUM(G16:G23)</f>
        <v>0</v>
      </c>
      <c r="H24" s="167"/>
      <c r="I24" s="167">
        <f>SUM(I16:I23)</f>
        <v>4442071</v>
      </c>
    </row>
    <row r="25" spans="1:9" x14ac:dyDescent="0.2">
      <c r="A25" s="36"/>
      <c r="B25" s="863" t="s">
        <v>1901</v>
      </c>
      <c r="C25" s="36"/>
      <c r="D25" s="36"/>
      <c r="E25" s="36"/>
      <c r="F25" s="167"/>
      <c r="G25" s="167"/>
      <c r="H25" s="167"/>
      <c r="I25" s="167"/>
    </row>
    <row r="26" spans="1:9" x14ac:dyDescent="0.2">
      <c r="A26" s="36">
        <v>15</v>
      </c>
      <c r="B26" s="168" t="s">
        <v>446</v>
      </c>
      <c r="C26" s="36"/>
      <c r="D26" s="36"/>
      <c r="E26" s="168" t="s">
        <v>447</v>
      </c>
      <c r="F26" s="169">
        <v>45150</v>
      </c>
      <c r="G26" s="36"/>
      <c r="H26" s="36"/>
      <c r="I26" s="169">
        <v>45150</v>
      </c>
    </row>
    <row r="27" spans="1:9" x14ac:dyDescent="0.2">
      <c r="A27" s="36">
        <v>16</v>
      </c>
      <c r="B27" s="168" t="s">
        <v>448</v>
      </c>
      <c r="C27" s="36"/>
      <c r="D27" s="36"/>
      <c r="E27" s="36" t="s">
        <v>440</v>
      </c>
      <c r="F27" s="169">
        <v>303400</v>
      </c>
      <c r="G27" s="36"/>
      <c r="H27" s="36"/>
      <c r="I27" s="169">
        <v>303400</v>
      </c>
    </row>
    <row r="28" spans="1:9" x14ac:dyDescent="0.2">
      <c r="A28" s="36">
        <v>17</v>
      </c>
      <c r="B28" s="168" t="s">
        <v>448</v>
      </c>
      <c r="C28" s="36"/>
      <c r="D28" s="36"/>
      <c r="E28" s="36" t="s">
        <v>440</v>
      </c>
      <c r="F28" s="169">
        <v>112000</v>
      </c>
      <c r="G28" s="36"/>
      <c r="H28" s="36"/>
      <c r="I28" s="169">
        <v>112000</v>
      </c>
    </row>
    <row r="29" spans="1:9" x14ac:dyDescent="0.2">
      <c r="A29" s="36">
        <v>18</v>
      </c>
      <c r="B29" s="168" t="s">
        <v>448</v>
      </c>
      <c r="C29" s="36"/>
      <c r="D29" s="36"/>
      <c r="E29" s="36" t="s">
        <v>440</v>
      </c>
      <c r="F29" s="169">
        <v>110700</v>
      </c>
      <c r="G29" s="36"/>
      <c r="H29" s="36"/>
      <c r="I29" s="169">
        <v>110700</v>
      </c>
    </row>
    <row r="30" spans="1:9" x14ac:dyDescent="0.2">
      <c r="A30" s="36">
        <v>19</v>
      </c>
      <c r="B30" s="168" t="s">
        <v>449</v>
      </c>
      <c r="C30" s="36"/>
      <c r="D30" s="36"/>
      <c r="E30" s="36" t="s">
        <v>440</v>
      </c>
      <c r="F30" s="169">
        <v>60900</v>
      </c>
      <c r="G30" s="36"/>
      <c r="H30" s="36"/>
      <c r="I30" s="169">
        <v>60900</v>
      </c>
    </row>
    <row r="31" spans="1:9" x14ac:dyDescent="0.2">
      <c r="A31" s="36">
        <v>20</v>
      </c>
      <c r="B31" s="168" t="s">
        <v>450</v>
      </c>
      <c r="C31" s="36"/>
      <c r="D31" s="36"/>
      <c r="E31" s="36" t="s">
        <v>451</v>
      </c>
      <c r="F31" s="169">
        <v>1189560</v>
      </c>
      <c r="G31" s="36"/>
      <c r="H31" s="36"/>
      <c r="I31" s="169">
        <v>1189560</v>
      </c>
    </row>
    <row r="32" spans="1:9" x14ac:dyDescent="0.2">
      <c r="A32" s="36">
        <v>21</v>
      </c>
      <c r="B32" s="168" t="s">
        <v>450</v>
      </c>
      <c r="C32" s="36"/>
      <c r="D32" s="36"/>
      <c r="E32" s="36" t="s">
        <v>451</v>
      </c>
      <c r="F32" s="169">
        <v>1722250</v>
      </c>
      <c r="G32" s="36"/>
      <c r="H32" s="36"/>
      <c r="I32" s="169">
        <v>1722250</v>
      </c>
    </row>
    <row r="33" spans="1:9" x14ac:dyDescent="0.2">
      <c r="A33" s="36">
        <v>22</v>
      </c>
      <c r="B33" s="168" t="s">
        <v>452</v>
      </c>
      <c r="C33" s="36"/>
      <c r="D33" s="36"/>
      <c r="E33" s="36" t="s">
        <v>451</v>
      </c>
      <c r="F33" s="169">
        <v>1793791</v>
      </c>
      <c r="G33" s="36"/>
      <c r="H33" s="36"/>
      <c r="I33" s="169">
        <v>1793791</v>
      </c>
    </row>
    <row r="34" spans="1:9" x14ac:dyDescent="0.2">
      <c r="A34" s="36"/>
      <c r="B34" s="165"/>
      <c r="C34" s="36"/>
      <c r="D34" s="36"/>
      <c r="E34" s="36"/>
      <c r="F34" s="167">
        <f>SUM(F26:F33)</f>
        <v>5337751</v>
      </c>
      <c r="G34" s="167">
        <f t="shared" ref="G34:I34" si="1">SUM(G26:G33)</f>
        <v>0</v>
      </c>
      <c r="H34" s="167"/>
      <c r="I34" s="167">
        <f t="shared" si="1"/>
        <v>5337751</v>
      </c>
    </row>
    <row r="35" spans="1:9" x14ac:dyDescent="0.2">
      <c r="A35" s="869" t="s">
        <v>399</v>
      </c>
      <c r="B35" s="869"/>
      <c r="C35" s="36"/>
      <c r="D35" s="36"/>
      <c r="E35" s="36"/>
      <c r="F35" s="167">
        <f>F34+F24+F15</f>
        <v>16689157</v>
      </c>
      <c r="G35" s="167">
        <f>G34+G24+G15</f>
        <v>0</v>
      </c>
      <c r="H35" s="167"/>
      <c r="I35" s="167">
        <f>I34+I24+I15</f>
        <v>16689157</v>
      </c>
    </row>
    <row r="37" spans="1:9" x14ac:dyDescent="0.2">
      <c r="A37" s="870" t="s">
        <v>339</v>
      </c>
      <c r="B37" s="871"/>
      <c r="C37" s="871"/>
      <c r="D37" s="871"/>
      <c r="E37" s="871"/>
      <c r="F37" s="872"/>
    </row>
    <row r="38" spans="1:9" x14ac:dyDescent="0.2">
      <c r="A38" s="870" t="s">
        <v>340</v>
      </c>
      <c r="B38" s="871"/>
      <c r="C38" s="871"/>
      <c r="D38" s="871"/>
      <c r="E38" s="871"/>
      <c r="F38" s="872"/>
    </row>
    <row r="40" spans="1:9" ht="15.75" x14ac:dyDescent="0.25">
      <c r="A40" s="170" t="s">
        <v>93</v>
      </c>
    </row>
    <row r="41" spans="1:9" ht="15.75" x14ac:dyDescent="0.25">
      <c r="A41" s="171"/>
    </row>
    <row r="42" spans="1:9" ht="15.75" x14ac:dyDescent="0.25">
      <c r="A42" s="171" t="s">
        <v>94</v>
      </c>
    </row>
  </sheetData>
  <mergeCells count="3">
    <mergeCell ref="A35:B35"/>
    <mergeCell ref="A37:F37"/>
    <mergeCell ref="A38:F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E23B-6BFF-45E2-B1AC-1EB71127A9F0}">
  <sheetPr>
    <tabColor rgb="FF92D050"/>
  </sheetPr>
  <dimension ref="A2:J128"/>
  <sheetViews>
    <sheetView topLeftCell="A7" workbookViewId="0">
      <selection activeCell="H8" sqref="H8"/>
    </sheetView>
  </sheetViews>
  <sheetFormatPr defaultColWidth="8.85546875" defaultRowHeight="15" x14ac:dyDescent="0.25"/>
  <cols>
    <col min="1" max="1" width="8.85546875" style="396"/>
    <col min="2" max="2" width="23.5703125" style="394" customWidth="1"/>
    <col min="3" max="3" width="7.7109375" style="394" customWidth="1"/>
    <col min="4" max="4" width="18" style="394" customWidth="1"/>
    <col min="5" max="5" width="29" style="394" customWidth="1"/>
    <col min="6" max="6" width="13.7109375" style="394" bestFit="1" customWidth="1"/>
    <col min="7" max="8" width="15.5703125" style="394" customWidth="1"/>
    <col min="9" max="9" width="17.28515625" style="394" customWidth="1"/>
    <col min="10" max="10" width="17" style="394" customWidth="1"/>
    <col min="11" max="16384" width="8.85546875" style="394"/>
  </cols>
  <sheetData>
    <row r="2" spans="1:9" x14ac:dyDescent="0.25">
      <c r="A2" s="538" t="s">
        <v>0</v>
      </c>
      <c r="B2" s="243"/>
      <c r="C2" s="243"/>
      <c r="D2" s="243"/>
      <c r="E2" s="243"/>
      <c r="F2" s="243"/>
      <c r="G2" s="243"/>
      <c r="H2" s="243"/>
      <c r="I2" s="243"/>
    </row>
    <row r="3" spans="1:9" x14ac:dyDescent="0.25">
      <c r="A3" s="539" t="s">
        <v>1</v>
      </c>
      <c r="B3" s="540"/>
      <c r="C3" s="540"/>
      <c r="D3" s="540"/>
      <c r="E3" s="540"/>
      <c r="F3" s="540"/>
      <c r="G3" s="540"/>
      <c r="H3" s="540"/>
      <c r="I3" s="540"/>
    </row>
    <row r="4" spans="1:9" x14ac:dyDescent="0.25">
      <c r="A4" s="539" t="s">
        <v>2</v>
      </c>
      <c r="B4" s="540"/>
      <c r="C4" s="540"/>
      <c r="D4" s="540"/>
      <c r="E4" s="540"/>
      <c r="F4" s="540"/>
      <c r="G4" s="540"/>
      <c r="H4" s="540"/>
      <c r="I4" s="540"/>
    </row>
    <row r="5" spans="1:9" x14ac:dyDescent="0.25">
      <c r="A5" s="539"/>
      <c r="B5" s="541"/>
      <c r="C5" s="541"/>
      <c r="D5" s="541"/>
      <c r="E5" s="541"/>
      <c r="F5" s="541"/>
      <c r="G5" s="243"/>
      <c r="H5" s="243"/>
      <c r="I5" s="243"/>
    </row>
    <row r="6" spans="1:9" x14ac:dyDescent="0.25">
      <c r="A6" s="539" t="s">
        <v>3</v>
      </c>
      <c r="B6" s="540"/>
      <c r="C6" s="540"/>
      <c r="D6" s="540"/>
      <c r="E6" s="540"/>
      <c r="F6" s="540"/>
      <c r="G6" s="540"/>
      <c r="H6" s="540"/>
      <c r="I6" s="540"/>
    </row>
    <row r="7" spans="1:9" x14ac:dyDescent="0.25">
      <c r="A7" s="10"/>
      <c r="B7" s="243"/>
      <c r="C7" s="243"/>
      <c r="D7" s="243"/>
      <c r="E7" s="243"/>
      <c r="F7" s="243"/>
      <c r="G7" s="243"/>
      <c r="H7" s="243"/>
      <c r="I7" s="243"/>
    </row>
    <row r="8" spans="1:9" ht="85.5" x14ac:dyDescent="0.25">
      <c r="A8" s="2" t="s">
        <v>4</v>
      </c>
      <c r="B8" s="2" t="s">
        <v>5</v>
      </c>
      <c r="C8" s="2" t="s">
        <v>6</v>
      </c>
      <c r="D8" s="2" t="s">
        <v>7</v>
      </c>
      <c r="E8" s="2" t="s">
        <v>8</v>
      </c>
      <c r="F8" s="2" t="s">
        <v>9</v>
      </c>
      <c r="G8" s="2" t="s">
        <v>10</v>
      </c>
      <c r="H8" s="501" t="s">
        <v>919</v>
      </c>
      <c r="I8" s="2" t="s">
        <v>11</v>
      </c>
    </row>
    <row r="9" spans="1:9" x14ac:dyDescent="0.25">
      <c r="A9" s="873" t="s">
        <v>12</v>
      </c>
      <c r="B9" s="873"/>
      <c r="C9" s="873"/>
      <c r="D9" s="873"/>
      <c r="E9" s="873"/>
      <c r="F9" s="873"/>
      <c r="G9" s="873"/>
      <c r="H9" s="873"/>
      <c r="I9" s="873"/>
    </row>
    <row r="10" spans="1:9" x14ac:dyDescent="0.25">
      <c r="A10" s="2"/>
      <c r="B10" s="2"/>
      <c r="C10" s="2"/>
      <c r="D10" s="2"/>
      <c r="E10" s="2"/>
      <c r="F10" s="2" t="s">
        <v>13</v>
      </c>
      <c r="G10" s="2" t="s">
        <v>14</v>
      </c>
      <c r="H10" s="2"/>
      <c r="I10" s="2" t="s">
        <v>15</v>
      </c>
    </row>
    <row r="11" spans="1:9" s="542" customFormat="1" x14ac:dyDescent="0.25">
      <c r="A11" s="483">
        <v>1</v>
      </c>
      <c r="B11" s="243" t="s">
        <v>16</v>
      </c>
      <c r="C11" s="484"/>
      <c r="D11" s="485"/>
      <c r="E11" s="256" t="s">
        <v>17</v>
      </c>
      <c r="F11" s="486">
        <v>71800</v>
      </c>
      <c r="G11" s="486"/>
      <c r="H11" s="486"/>
      <c r="I11" s="486">
        <f>F11-G11</f>
        <v>71800</v>
      </c>
    </row>
    <row r="12" spans="1:9" s="542" customFormat="1" ht="26.25" x14ac:dyDescent="0.25">
      <c r="A12" s="483">
        <v>2</v>
      </c>
      <c r="B12" s="10" t="s">
        <v>18</v>
      </c>
      <c r="C12" s="10"/>
      <c r="D12" s="9"/>
      <c r="E12" s="3" t="s">
        <v>19</v>
      </c>
      <c r="F12" s="5">
        <v>2800</v>
      </c>
      <c r="G12" s="5"/>
      <c r="H12" s="5"/>
      <c r="I12" s="486">
        <f t="shared" ref="I12:I38" si="0">F12-G12</f>
        <v>2800</v>
      </c>
    </row>
    <row r="13" spans="1:9" s="542" customFormat="1" ht="26.25" x14ac:dyDescent="0.25">
      <c r="A13" s="483">
        <v>3</v>
      </c>
      <c r="B13" s="10" t="s">
        <v>18</v>
      </c>
      <c r="C13" s="10"/>
      <c r="D13" s="9"/>
      <c r="E13" s="3" t="s">
        <v>1680</v>
      </c>
      <c r="F13" s="5">
        <v>22000</v>
      </c>
      <c r="G13" s="394"/>
      <c r="H13" s="394"/>
      <c r="I13" s="486">
        <f t="shared" si="0"/>
        <v>22000</v>
      </c>
    </row>
    <row r="14" spans="1:9" s="542" customFormat="1" ht="26.25" x14ac:dyDescent="0.25">
      <c r="A14" s="483">
        <v>4</v>
      </c>
      <c r="B14" s="10" t="s">
        <v>18</v>
      </c>
      <c r="C14" s="10"/>
      <c r="D14" s="9"/>
      <c r="E14" s="3" t="s">
        <v>20</v>
      </c>
      <c r="F14" s="5">
        <v>25275.35</v>
      </c>
      <c r="G14" s="5"/>
      <c r="H14" s="5"/>
      <c r="I14" s="486">
        <f t="shared" si="0"/>
        <v>25275.35</v>
      </c>
    </row>
    <row r="15" spans="1:9" s="542" customFormat="1" ht="26.25" x14ac:dyDescent="0.25">
      <c r="A15" s="483">
        <v>5</v>
      </c>
      <c r="B15" s="10" t="s">
        <v>18</v>
      </c>
      <c r="C15" s="10"/>
      <c r="D15" s="9"/>
      <c r="E15" s="3" t="s">
        <v>21</v>
      </c>
      <c r="F15" s="5">
        <v>13576</v>
      </c>
      <c r="G15" s="5"/>
      <c r="H15" s="5"/>
      <c r="I15" s="486">
        <f t="shared" si="0"/>
        <v>13576</v>
      </c>
    </row>
    <row r="16" spans="1:9" s="542" customFormat="1" ht="26.25" x14ac:dyDescent="0.25">
      <c r="A16" s="483">
        <v>6</v>
      </c>
      <c r="B16" s="10" t="s">
        <v>18</v>
      </c>
      <c r="C16" s="10"/>
      <c r="D16" s="9"/>
      <c r="E16" s="3" t="s">
        <v>22</v>
      </c>
      <c r="F16" s="5">
        <v>20220.3</v>
      </c>
      <c r="G16" s="5"/>
      <c r="H16" s="5"/>
      <c r="I16" s="486">
        <f t="shared" si="0"/>
        <v>20220.3</v>
      </c>
    </row>
    <row r="17" spans="1:9" s="542" customFormat="1" ht="26.25" x14ac:dyDescent="0.25">
      <c r="A17" s="483">
        <v>7</v>
      </c>
      <c r="B17" s="10" t="s">
        <v>18</v>
      </c>
      <c r="C17" s="10"/>
      <c r="D17" s="9"/>
      <c r="E17" s="3" t="s">
        <v>23</v>
      </c>
      <c r="F17" s="5">
        <v>37334</v>
      </c>
      <c r="G17" s="5"/>
      <c r="H17" s="5"/>
      <c r="I17" s="486">
        <f t="shared" si="0"/>
        <v>37334</v>
      </c>
    </row>
    <row r="18" spans="1:9" s="542" customFormat="1" ht="26.25" x14ac:dyDescent="0.25">
      <c r="A18" s="483">
        <v>8</v>
      </c>
      <c r="B18" s="10" t="s">
        <v>18</v>
      </c>
      <c r="C18" s="10"/>
      <c r="D18" s="9"/>
      <c r="E18" s="3" t="s">
        <v>24</v>
      </c>
      <c r="F18" s="5">
        <v>13194</v>
      </c>
      <c r="G18" s="5"/>
      <c r="H18" s="5"/>
      <c r="I18" s="486">
        <f t="shared" si="0"/>
        <v>13194</v>
      </c>
    </row>
    <row r="19" spans="1:9" s="542" customFormat="1" ht="39" x14ac:dyDescent="0.25">
      <c r="A19" s="483">
        <v>9</v>
      </c>
      <c r="B19" s="10" t="s">
        <v>18</v>
      </c>
      <c r="C19" s="10"/>
      <c r="D19" s="9"/>
      <c r="E19" s="3" t="s">
        <v>25</v>
      </c>
      <c r="F19" s="5">
        <v>20693.099999999999</v>
      </c>
      <c r="G19" s="5"/>
      <c r="H19" s="5"/>
      <c r="I19" s="486">
        <f t="shared" si="0"/>
        <v>20693.099999999999</v>
      </c>
    </row>
    <row r="20" spans="1:9" s="542" customFormat="1" ht="39" x14ac:dyDescent="0.25">
      <c r="A20" s="483">
        <v>10</v>
      </c>
      <c r="B20" s="10" t="s">
        <v>26</v>
      </c>
      <c r="C20" s="10"/>
      <c r="D20" s="9"/>
      <c r="E20" s="3" t="s">
        <v>27</v>
      </c>
      <c r="F20" s="5">
        <v>10258.599999999977</v>
      </c>
      <c r="G20" s="5"/>
      <c r="H20" s="5"/>
      <c r="I20" s="486">
        <f t="shared" si="0"/>
        <v>10258.599999999977</v>
      </c>
    </row>
    <row r="21" spans="1:9" s="542" customFormat="1" ht="26.25" x14ac:dyDescent="0.25">
      <c r="A21" s="483">
        <v>11</v>
      </c>
      <c r="B21" s="10" t="s">
        <v>28</v>
      </c>
      <c r="C21" s="10">
        <v>51832</v>
      </c>
      <c r="D21" s="9" t="s">
        <v>29</v>
      </c>
      <c r="E21" s="3" t="s">
        <v>30</v>
      </c>
      <c r="F21" s="5">
        <v>1391200</v>
      </c>
      <c r="G21" s="5"/>
      <c r="H21" s="5"/>
      <c r="I21" s="486">
        <f t="shared" si="0"/>
        <v>1391200</v>
      </c>
    </row>
    <row r="22" spans="1:9" s="542" customFormat="1" ht="115.5" x14ac:dyDescent="0.25">
      <c r="A22" s="483">
        <v>12</v>
      </c>
      <c r="B22" s="10" t="s">
        <v>31</v>
      </c>
      <c r="C22" s="10">
        <v>51827</v>
      </c>
      <c r="D22" s="9"/>
      <c r="E22" s="3" t="s">
        <v>32</v>
      </c>
      <c r="F22" s="5">
        <v>177840</v>
      </c>
      <c r="G22" s="5"/>
      <c r="H22" s="5"/>
      <c r="I22" s="486">
        <f t="shared" si="0"/>
        <v>177840</v>
      </c>
    </row>
    <row r="23" spans="1:9" s="542" customFormat="1" ht="51.75" x14ac:dyDescent="0.25">
      <c r="A23" s="483">
        <v>13</v>
      </c>
      <c r="B23" s="10" t="s">
        <v>33</v>
      </c>
      <c r="C23" s="10">
        <v>11855</v>
      </c>
      <c r="D23" s="9" t="s">
        <v>34</v>
      </c>
      <c r="E23" s="3" t="s">
        <v>35</v>
      </c>
      <c r="F23" s="5">
        <v>1508000</v>
      </c>
      <c r="G23" s="5"/>
      <c r="H23" s="5"/>
      <c r="I23" s="486">
        <f t="shared" si="0"/>
        <v>1508000</v>
      </c>
    </row>
    <row r="24" spans="1:9" s="542" customFormat="1" ht="64.5" x14ac:dyDescent="0.25">
      <c r="A24" s="483">
        <v>14</v>
      </c>
      <c r="B24" s="10" t="s">
        <v>36</v>
      </c>
      <c r="C24" s="10">
        <v>69442</v>
      </c>
      <c r="D24" s="9">
        <v>45441</v>
      </c>
      <c r="E24" s="3" t="s">
        <v>37</v>
      </c>
      <c r="F24" s="5">
        <v>72000</v>
      </c>
      <c r="G24" s="5"/>
      <c r="H24" s="5"/>
      <c r="I24" s="486">
        <f t="shared" si="0"/>
        <v>72000</v>
      </c>
    </row>
    <row r="25" spans="1:9" s="542" customFormat="1" ht="26.25" x14ac:dyDescent="0.25">
      <c r="A25" s="483">
        <v>15</v>
      </c>
      <c r="B25" s="10" t="s">
        <v>40</v>
      </c>
      <c r="C25" s="10">
        <v>10901</v>
      </c>
      <c r="D25" s="9" t="s">
        <v>41</v>
      </c>
      <c r="E25" s="3" t="s">
        <v>42</v>
      </c>
      <c r="F25" s="5">
        <v>92000</v>
      </c>
      <c r="G25" s="5"/>
      <c r="H25" s="5"/>
      <c r="I25" s="486">
        <f t="shared" si="0"/>
        <v>92000</v>
      </c>
    </row>
    <row r="26" spans="1:9" s="542" customFormat="1" ht="39" x14ac:dyDescent="0.25">
      <c r="A26" s="483">
        <v>16</v>
      </c>
      <c r="B26" s="10" t="s">
        <v>43</v>
      </c>
      <c r="C26" s="10">
        <v>10596</v>
      </c>
      <c r="D26" s="9" t="s">
        <v>44</v>
      </c>
      <c r="E26" s="3" t="s">
        <v>45</v>
      </c>
      <c r="F26" s="5">
        <v>379320</v>
      </c>
      <c r="G26" s="5"/>
      <c r="H26" s="5"/>
      <c r="I26" s="486">
        <f t="shared" si="0"/>
        <v>379320</v>
      </c>
    </row>
    <row r="27" spans="1:9" s="542" customFormat="1" ht="51.75" x14ac:dyDescent="0.25">
      <c r="A27" s="483">
        <v>17</v>
      </c>
      <c r="B27" s="10" t="s">
        <v>46</v>
      </c>
      <c r="C27" s="10">
        <v>69388</v>
      </c>
      <c r="D27" s="9"/>
      <c r="E27" s="3" t="s">
        <v>47</v>
      </c>
      <c r="F27" s="5">
        <v>80000</v>
      </c>
      <c r="G27" s="5"/>
      <c r="H27" s="5"/>
      <c r="I27" s="486">
        <f t="shared" si="0"/>
        <v>80000</v>
      </c>
    </row>
    <row r="28" spans="1:9" s="542" customFormat="1" ht="64.5" x14ac:dyDescent="0.25">
      <c r="A28" s="483">
        <v>18</v>
      </c>
      <c r="B28" s="10" t="s">
        <v>36</v>
      </c>
      <c r="C28" s="10">
        <v>69442</v>
      </c>
      <c r="D28" s="9"/>
      <c r="E28" s="3" t="s">
        <v>48</v>
      </c>
      <c r="F28" s="5">
        <v>40800</v>
      </c>
      <c r="G28" s="5"/>
      <c r="H28" s="5"/>
      <c r="I28" s="486">
        <f t="shared" si="0"/>
        <v>40800</v>
      </c>
    </row>
    <row r="29" spans="1:9" s="542" customFormat="1" ht="90" x14ac:dyDescent="0.25">
      <c r="A29" s="483">
        <v>19</v>
      </c>
      <c r="B29" s="10" t="s">
        <v>49</v>
      </c>
      <c r="C29" s="10">
        <v>69401</v>
      </c>
      <c r="D29" s="9">
        <v>45438</v>
      </c>
      <c r="E29" s="3" t="s">
        <v>50</v>
      </c>
      <c r="F29" s="5">
        <v>290370</v>
      </c>
      <c r="G29" s="5"/>
      <c r="H29" s="5"/>
      <c r="I29" s="486">
        <f t="shared" si="0"/>
        <v>290370</v>
      </c>
    </row>
    <row r="30" spans="1:9" s="542" customFormat="1" ht="26.25" x14ac:dyDescent="0.25">
      <c r="A30" s="483">
        <v>20</v>
      </c>
      <c r="B30" s="10" t="s">
        <v>49</v>
      </c>
      <c r="C30" s="10" t="s">
        <v>51</v>
      </c>
      <c r="D30" s="4" t="s">
        <v>52</v>
      </c>
      <c r="E30" s="3" t="s">
        <v>53</v>
      </c>
      <c r="F30" s="5">
        <v>256620</v>
      </c>
      <c r="G30" s="5"/>
      <c r="H30" s="5"/>
      <c r="I30" s="486">
        <f t="shared" si="0"/>
        <v>256620</v>
      </c>
    </row>
    <row r="31" spans="1:9" s="542" customFormat="1" ht="26.25" x14ac:dyDescent="0.25">
      <c r="A31" s="483">
        <v>21</v>
      </c>
      <c r="B31" s="10" t="s">
        <v>54</v>
      </c>
      <c r="C31" s="10">
        <v>11673</v>
      </c>
      <c r="D31" s="9" t="s">
        <v>55</v>
      </c>
      <c r="E31" s="3" t="s">
        <v>56</v>
      </c>
      <c r="F31" s="5">
        <v>336000</v>
      </c>
      <c r="G31" s="5"/>
      <c r="H31" s="5"/>
      <c r="I31" s="486">
        <f t="shared" si="0"/>
        <v>336000</v>
      </c>
    </row>
    <row r="32" spans="1:9" s="542" customFormat="1" ht="26.25" x14ac:dyDescent="0.25">
      <c r="A32" s="483">
        <v>22</v>
      </c>
      <c r="B32" s="10" t="s">
        <v>54</v>
      </c>
      <c r="C32" s="10">
        <v>11676</v>
      </c>
      <c r="D32" s="9" t="s">
        <v>57</v>
      </c>
      <c r="E32" s="3" t="s">
        <v>56</v>
      </c>
      <c r="F32" s="5">
        <v>98000</v>
      </c>
      <c r="G32" s="5"/>
      <c r="H32" s="5"/>
      <c r="I32" s="486">
        <f t="shared" si="0"/>
        <v>98000</v>
      </c>
    </row>
    <row r="33" spans="1:10" s="542" customFormat="1" ht="26.25" x14ac:dyDescent="0.25">
      <c r="A33" s="483">
        <v>23</v>
      </c>
      <c r="B33" s="10" t="s">
        <v>58</v>
      </c>
      <c r="C33" s="10">
        <v>11875</v>
      </c>
      <c r="D33" s="9" t="s">
        <v>59</v>
      </c>
      <c r="E33" s="3" t="s">
        <v>56</v>
      </c>
      <c r="F33" s="5">
        <v>188000</v>
      </c>
      <c r="G33" s="5"/>
      <c r="H33" s="5"/>
      <c r="I33" s="486">
        <f t="shared" si="0"/>
        <v>188000</v>
      </c>
    </row>
    <row r="34" spans="1:10" s="542" customFormat="1" ht="26.25" x14ac:dyDescent="0.25">
      <c r="A34" s="483">
        <v>24</v>
      </c>
      <c r="B34" s="10" t="s">
        <v>60</v>
      </c>
      <c r="C34" s="10">
        <v>69370</v>
      </c>
      <c r="D34" s="9" t="s">
        <v>61</v>
      </c>
      <c r="E34" s="3" t="s">
        <v>62</v>
      </c>
      <c r="F34" s="5">
        <v>125000</v>
      </c>
      <c r="G34" s="5"/>
      <c r="H34" s="5"/>
      <c r="I34" s="486">
        <f t="shared" si="0"/>
        <v>125000</v>
      </c>
    </row>
    <row r="35" spans="1:10" ht="39" x14ac:dyDescent="0.25">
      <c r="A35" s="483">
        <v>25</v>
      </c>
      <c r="B35" s="10" t="s">
        <v>60</v>
      </c>
      <c r="C35" s="10">
        <v>69381</v>
      </c>
      <c r="D35" s="9" t="s">
        <v>57</v>
      </c>
      <c r="E35" s="3" t="s">
        <v>63</v>
      </c>
      <c r="F35" s="5">
        <v>407995</v>
      </c>
      <c r="G35" s="5"/>
      <c r="H35" s="5"/>
      <c r="I35" s="486">
        <f t="shared" si="0"/>
        <v>407995</v>
      </c>
    </row>
    <row r="36" spans="1:10" s="542" customFormat="1" ht="39" x14ac:dyDescent="0.25">
      <c r="A36" s="483">
        <v>26</v>
      </c>
      <c r="B36" s="10" t="s">
        <v>60</v>
      </c>
      <c r="C36" s="10">
        <v>69373</v>
      </c>
      <c r="D36" s="9" t="s">
        <v>64</v>
      </c>
      <c r="E36" s="3" t="s">
        <v>65</v>
      </c>
      <c r="F36" s="5">
        <v>60990</v>
      </c>
      <c r="G36" s="5"/>
      <c r="H36" s="5"/>
      <c r="I36" s="486">
        <f t="shared" si="0"/>
        <v>60990</v>
      </c>
    </row>
    <row r="37" spans="1:10" s="542" customFormat="1" ht="26.25" x14ac:dyDescent="0.25">
      <c r="A37" s="483">
        <v>27</v>
      </c>
      <c r="B37" s="10" t="s">
        <v>60</v>
      </c>
      <c r="C37" s="10">
        <v>69361</v>
      </c>
      <c r="D37" s="9" t="s">
        <v>66</v>
      </c>
      <c r="E37" s="3" t="s">
        <v>67</v>
      </c>
      <c r="F37" s="5">
        <v>375000</v>
      </c>
      <c r="G37" s="5"/>
      <c r="H37" s="5"/>
      <c r="I37" s="486">
        <f t="shared" si="0"/>
        <v>375000</v>
      </c>
    </row>
    <row r="38" spans="1:10" s="542" customFormat="1" ht="26.25" x14ac:dyDescent="0.25">
      <c r="A38" s="483">
        <v>28</v>
      </c>
      <c r="B38" s="10" t="s">
        <v>68</v>
      </c>
      <c r="C38" s="10" t="s">
        <v>69</v>
      </c>
      <c r="D38" s="4" t="s">
        <v>70</v>
      </c>
      <c r="E38" s="3" t="s">
        <v>53</v>
      </c>
      <c r="F38" s="5">
        <v>173130</v>
      </c>
      <c r="G38" s="5"/>
      <c r="H38" s="5"/>
      <c r="I38" s="486">
        <f t="shared" si="0"/>
        <v>173130</v>
      </c>
    </row>
    <row r="39" spans="1:10" s="542" customFormat="1" ht="51.75" x14ac:dyDescent="0.25">
      <c r="A39" s="483">
        <v>31</v>
      </c>
      <c r="B39" s="3" t="s">
        <v>38</v>
      </c>
      <c r="C39" s="10"/>
      <c r="D39" s="4"/>
      <c r="E39" s="3" t="s">
        <v>39</v>
      </c>
      <c r="F39" s="5"/>
      <c r="G39" s="5"/>
      <c r="H39" s="5">
        <f>I39</f>
        <v>11200</v>
      </c>
      <c r="I39" s="487">
        <v>11200</v>
      </c>
      <c r="J39" s="543"/>
    </row>
    <row r="40" spans="1:10" s="542" customFormat="1" ht="26.25" x14ac:dyDescent="0.25">
      <c r="A40" s="483">
        <v>32</v>
      </c>
      <c r="B40" s="3" t="s">
        <v>1681</v>
      </c>
      <c r="C40" s="243"/>
      <c r="D40" s="243" t="s">
        <v>851</v>
      </c>
      <c r="E40" s="256" t="s">
        <v>166</v>
      </c>
      <c r="F40" s="5">
        <v>8000000</v>
      </c>
      <c r="G40" s="8"/>
      <c r="H40" s="8"/>
      <c r="I40" s="487">
        <f t="shared" ref="I40:I44" si="1">F40-G40</f>
        <v>8000000</v>
      </c>
    </row>
    <row r="41" spans="1:10" s="542" customFormat="1" x14ac:dyDescent="0.25">
      <c r="A41" s="483">
        <v>33</v>
      </c>
      <c r="B41" s="3" t="s">
        <v>1682</v>
      </c>
      <c r="C41" s="243"/>
      <c r="D41" s="243" t="s">
        <v>851</v>
      </c>
      <c r="E41" s="256" t="s">
        <v>1683</v>
      </c>
      <c r="F41" s="5">
        <v>8000000</v>
      </c>
      <c r="G41" s="8"/>
      <c r="H41" s="8"/>
      <c r="I41" s="487">
        <f t="shared" si="1"/>
        <v>8000000</v>
      </c>
    </row>
    <row r="42" spans="1:10" s="542" customFormat="1" x14ac:dyDescent="0.25">
      <c r="A42" s="483">
        <v>34</v>
      </c>
      <c r="B42" s="3" t="s">
        <v>1684</v>
      </c>
      <c r="C42" s="243"/>
      <c r="D42" s="243" t="s">
        <v>333</v>
      </c>
      <c r="E42" s="256" t="s">
        <v>1685</v>
      </c>
      <c r="F42" s="5">
        <v>2839100</v>
      </c>
      <c r="G42" s="8"/>
      <c r="H42" s="8"/>
      <c r="I42" s="487">
        <f t="shared" si="1"/>
        <v>2839100</v>
      </c>
    </row>
    <row r="43" spans="1:10" s="542" customFormat="1" x14ac:dyDescent="0.25">
      <c r="A43" s="483">
        <v>35</v>
      </c>
      <c r="B43" s="3" t="s">
        <v>1686</v>
      </c>
      <c r="C43" s="243"/>
      <c r="D43" s="243" t="s">
        <v>849</v>
      </c>
      <c r="E43" s="256" t="s">
        <v>1687</v>
      </c>
      <c r="F43" s="5">
        <v>468931</v>
      </c>
      <c r="G43" s="8"/>
      <c r="H43" s="8"/>
      <c r="I43" s="487">
        <f t="shared" si="1"/>
        <v>468931</v>
      </c>
    </row>
    <row r="44" spans="1:10" s="542" customFormat="1" x14ac:dyDescent="0.25">
      <c r="A44" s="483">
        <v>36</v>
      </c>
      <c r="B44" s="3" t="s">
        <v>1688</v>
      </c>
      <c r="C44" s="243"/>
      <c r="D44" s="243" t="s">
        <v>849</v>
      </c>
      <c r="E44" s="256" t="s">
        <v>1687</v>
      </c>
      <c r="F44" s="5">
        <v>468391</v>
      </c>
      <c r="G44" s="6"/>
      <c r="H44" s="6"/>
      <c r="I44" s="487">
        <f t="shared" si="1"/>
        <v>468391</v>
      </c>
    </row>
    <row r="45" spans="1:10" s="542" customFormat="1" x14ac:dyDescent="0.25">
      <c r="A45" s="488"/>
      <c r="B45" s="489"/>
      <c r="C45" s="489"/>
      <c r="D45" s="489"/>
      <c r="E45" s="489"/>
      <c r="F45" s="7">
        <f>SUM(F11:F44)</f>
        <v>26065838.350000001</v>
      </c>
      <c r="G45" s="7">
        <f>SUM(G11:G44)</f>
        <v>0</v>
      </c>
      <c r="H45" s="7">
        <f>H39</f>
        <v>11200</v>
      </c>
      <c r="I45" s="7">
        <f>SUM(I11:I44)</f>
        <v>26077038.350000001</v>
      </c>
      <c r="J45" s="608"/>
    </row>
    <row r="46" spans="1:10" s="542" customFormat="1" ht="63.75" x14ac:dyDescent="0.25">
      <c r="A46" s="2" t="s">
        <v>4</v>
      </c>
      <c r="B46" s="2" t="s">
        <v>5</v>
      </c>
      <c r="C46" s="2" t="s">
        <v>6</v>
      </c>
      <c r="D46" s="2" t="s">
        <v>7</v>
      </c>
      <c r="E46" s="2" t="s">
        <v>8</v>
      </c>
      <c r="F46" s="2" t="s">
        <v>9</v>
      </c>
      <c r="G46" s="2" t="s">
        <v>10</v>
      </c>
      <c r="H46" s="2"/>
      <c r="I46" s="2" t="s">
        <v>11</v>
      </c>
    </row>
    <row r="47" spans="1:10" s="542" customFormat="1" x14ac:dyDescent="0.25">
      <c r="A47" s="873" t="s">
        <v>71</v>
      </c>
      <c r="B47" s="873"/>
      <c r="C47" s="873"/>
      <c r="D47" s="873"/>
      <c r="E47" s="873"/>
      <c r="F47" s="873"/>
      <c r="G47" s="873"/>
      <c r="H47" s="873"/>
      <c r="I47" s="873"/>
    </row>
    <row r="48" spans="1:10" x14ac:dyDescent="0.25">
      <c r="A48" s="2"/>
      <c r="B48" s="2"/>
      <c r="C48" s="2"/>
      <c r="D48" s="2"/>
      <c r="E48" s="2"/>
      <c r="F48" s="2" t="s">
        <v>13</v>
      </c>
      <c r="G48" s="2" t="s">
        <v>14</v>
      </c>
      <c r="H48" s="2"/>
      <c r="I48" s="2" t="s">
        <v>15</v>
      </c>
    </row>
    <row r="49" spans="1:10" s="542" customFormat="1" ht="26.25" x14ac:dyDescent="0.25">
      <c r="A49" s="483">
        <v>1</v>
      </c>
      <c r="B49" s="256" t="s">
        <v>72</v>
      </c>
      <c r="C49" s="490"/>
      <c r="D49" s="485"/>
      <c r="E49" s="256" t="s">
        <v>73</v>
      </c>
      <c r="F49" s="486">
        <v>110272.46</v>
      </c>
      <c r="G49" s="486"/>
      <c r="H49" s="486"/>
      <c r="I49" s="486">
        <f>F49-G49</f>
        <v>110272.46</v>
      </c>
    </row>
    <row r="50" spans="1:10" s="542" customFormat="1" ht="26.25" x14ac:dyDescent="0.25">
      <c r="A50" s="483">
        <v>2</v>
      </c>
      <c r="B50" s="3" t="s">
        <v>72</v>
      </c>
      <c r="C50" s="3"/>
      <c r="D50" s="9"/>
      <c r="E50" s="3" t="s">
        <v>74</v>
      </c>
      <c r="F50" s="5">
        <v>3884482.43</v>
      </c>
      <c r="G50" s="5"/>
      <c r="H50" s="5"/>
      <c r="I50" s="486">
        <f t="shared" ref="I50:I60" si="2">F50-G50</f>
        <v>3884482.43</v>
      </c>
    </row>
    <row r="51" spans="1:10" s="542" customFormat="1" ht="26.25" x14ac:dyDescent="0.25">
      <c r="A51" s="483">
        <v>3</v>
      </c>
      <c r="B51" s="3" t="s">
        <v>72</v>
      </c>
      <c r="C51" s="3"/>
      <c r="D51" s="9"/>
      <c r="E51" s="3" t="s">
        <v>75</v>
      </c>
      <c r="F51" s="5">
        <v>6116401.3799999999</v>
      </c>
      <c r="G51" s="5"/>
      <c r="H51" s="5"/>
      <c r="I51" s="486">
        <f t="shared" si="2"/>
        <v>6116401.3799999999</v>
      </c>
    </row>
    <row r="52" spans="1:10" s="542" customFormat="1" ht="39" x14ac:dyDescent="0.25">
      <c r="A52" s="483">
        <v>4</v>
      </c>
      <c r="B52" s="3" t="s">
        <v>76</v>
      </c>
      <c r="C52" s="10">
        <v>4366</v>
      </c>
      <c r="D52" s="9">
        <v>43724</v>
      </c>
      <c r="E52" s="3" t="s">
        <v>77</v>
      </c>
      <c r="F52" s="5">
        <v>16557.599999999999</v>
      </c>
      <c r="G52" s="5"/>
      <c r="H52" s="5"/>
      <c r="I52" s="486">
        <f t="shared" si="2"/>
        <v>16557.599999999999</v>
      </c>
    </row>
    <row r="53" spans="1:10" s="542" customFormat="1" ht="26.25" x14ac:dyDescent="0.25">
      <c r="A53" s="483">
        <v>5</v>
      </c>
      <c r="B53" s="3" t="s">
        <v>76</v>
      </c>
      <c r="C53" s="10">
        <v>3384</v>
      </c>
      <c r="D53" s="9">
        <v>44307</v>
      </c>
      <c r="E53" s="3" t="s">
        <v>78</v>
      </c>
      <c r="F53" s="5">
        <v>65176.5</v>
      </c>
      <c r="G53" s="5"/>
      <c r="H53" s="5"/>
      <c r="I53" s="486">
        <f t="shared" si="2"/>
        <v>65176.5</v>
      </c>
    </row>
    <row r="54" spans="1:10" s="542" customFormat="1" ht="39" x14ac:dyDescent="0.25">
      <c r="A54" s="483">
        <v>6</v>
      </c>
      <c r="B54" s="3" t="s">
        <v>76</v>
      </c>
      <c r="C54" s="3"/>
      <c r="D54" s="9"/>
      <c r="E54" s="3" t="s">
        <v>79</v>
      </c>
      <c r="F54" s="5">
        <v>63004</v>
      </c>
      <c r="G54" s="5"/>
      <c r="H54" s="5"/>
      <c r="I54" s="486">
        <f t="shared" si="2"/>
        <v>63004</v>
      </c>
    </row>
    <row r="55" spans="1:10" s="542" customFormat="1" ht="39" x14ac:dyDescent="0.25">
      <c r="A55" s="483">
        <v>7</v>
      </c>
      <c r="B55" s="3" t="s">
        <v>76</v>
      </c>
      <c r="C55" s="3"/>
      <c r="D55" s="9"/>
      <c r="E55" s="3" t="s">
        <v>80</v>
      </c>
      <c r="F55" s="5">
        <v>104635.65</v>
      </c>
      <c r="G55" s="5"/>
      <c r="H55" s="5"/>
      <c r="I55" s="486">
        <f t="shared" si="2"/>
        <v>104635.65</v>
      </c>
    </row>
    <row r="56" spans="1:10" s="542" customFormat="1" ht="39" x14ac:dyDescent="0.25">
      <c r="A56" s="483">
        <v>8</v>
      </c>
      <c r="B56" s="3" t="s">
        <v>76</v>
      </c>
      <c r="C56" s="3"/>
      <c r="D56" s="9"/>
      <c r="E56" s="3" t="s">
        <v>81</v>
      </c>
      <c r="F56" s="5">
        <v>139514.15</v>
      </c>
      <c r="G56" s="5"/>
      <c r="H56" s="5"/>
      <c r="I56" s="486">
        <f t="shared" si="2"/>
        <v>139514.15</v>
      </c>
    </row>
    <row r="57" spans="1:10" ht="39" x14ac:dyDescent="0.25">
      <c r="A57" s="483">
        <v>9</v>
      </c>
      <c r="B57" s="3" t="s">
        <v>76</v>
      </c>
      <c r="C57" s="3"/>
      <c r="D57" s="9"/>
      <c r="E57" s="3" t="s">
        <v>82</v>
      </c>
      <c r="F57" s="5">
        <v>174392.7</v>
      </c>
      <c r="G57" s="5"/>
      <c r="H57" s="5"/>
      <c r="I57" s="486">
        <f t="shared" si="2"/>
        <v>174392.7</v>
      </c>
    </row>
    <row r="58" spans="1:10" ht="39" x14ac:dyDescent="0.25">
      <c r="A58" s="483">
        <v>10</v>
      </c>
      <c r="B58" s="3" t="s">
        <v>76</v>
      </c>
      <c r="C58" s="3"/>
      <c r="D58" s="9"/>
      <c r="E58" s="3" t="s">
        <v>83</v>
      </c>
      <c r="F58" s="5">
        <v>174392.7</v>
      </c>
      <c r="G58" s="5"/>
      <c r="H58" s="5"/>
      <c r="I58" s="486">
        <f t="shared" si="2"/>
        <v>174392.7</v>
      </c>
    </row>
    <row r="59" spans="1:10" ht="39" x14ac:dyDescent="0.25">
      <c r="A59" s="483">
        <v>11</v>
      </c>
      <c r="B59" s="3" t="s">
        <v>76</v>
      </c>
      <c r="C59" s="3"/>
      <c r="D59" s="9"/>
      <c r="E59" s="3" t="s">
        <v>84</v>
      </c>
      <c r="F59" s="5">
        <v>209271.25</v>
      </c>
      <c r="G59" s="5"/>
      <c r="H59" s="5"/>
      <c r="I59" s="486">
        <f t="shared" si="2"/>
        <v>209271.25</v>
      </c>
    </row>
    <row r="60" spans="1:10" s="542" customFormat="1" ht="26.25" x14ac:dyDescent="0.25">
      <c r="A60" s="483">
        <v>12</v>
      </c>
      <c r="B60" s="10" t="s">
        <v>18</v>
      </c>
      <c r="C60" s="10">
        <v>3384</v>
      </c>
      <c r="D60" s="9">
        <v>44307</v>
      </c>
      <c r="E60" s="3" t="s">
        <v>85</v>
      </c>
      <c r="F60" s="5">
        <v>37457.75</v>
      </c>
      <c r="G60" s="5"/>
      <c r="H60" s="5"/>
      <c r="I60" s="486">
        <f t="shared" si="2"/>
        <v>37457.75</v>
      </c>
    </row>
    <row r="61" spans="1:10" ht="51.75" x14ac:dyDescent="0.25">
      <c r="A61" s="483">
        <v>13</v>
      </c>
      <c r="B61" s="3" t="s">
        <v>86</v>
      </c>
      <c r="C61" s="3"/>
      <c r="D61" s="9"/>
      <c r="E61" s="3" t="s">
        <v>87</v>
      </c>
      <c r="F61" s="5"/>
      <c r="G61" s="5"/>
      <c r="H61" s="544">
        <v>9312714</v>
      </c>
      <c r="I61" s="544">
        <v>9312714</v>
      </c>
    </row>
    <row r="62" spans="1:10" ht="51.75" x14ac:dyDescent="0.25">
      <c r="A62" s="483">
        <v>14</v>
      </c>
      <c r="B62" s="3" t="s">
        <v>88</v>
      </c>
      <c r="C62" s="10"/>
      <c r="D62" s="9"/>
      <c r="E62" s="3" t="s">
        <v>89</v>
      </c>
      <c r="F62" s="5"/>
      <c r="G62" s="6"/>
      <c r="H62" s="544">
        <v>3699800</v>
      </c>
      <c r="I62" s="544">
        <v>3699800</v>
      </c>
      <c r="J62" s="545"/>
    </row>
    <row r="63" spans="1:10" ht="39" x14ac:dyDescent="0.25">
      <c r="A63" s="483">
        <v>15</v>
      </c>
      <c r="B63" s="3" t="s">
        <v>90</v>
      </c>
      <c r="C63" s="10"/>
      <c r="D63" s="9"/>
      <c r="E63" s="3" t="s">
        <v>91</v>
      </c>
      <c r="F63" s="5"/>
      <c r="G63" s="6"/>
      <c r="H63" s="544">
        <v>11432408</v>
      </c>
      <c r="I63" s="544">
        <v>11432408</v>
      </c>
      <c r="J63" s="546"/>
    </row>
    <row r="64" spans="1:10" ht="26.25" x14ac:dyDescent="0.25">
      <c r="A64" s="483">
        <v>16</v>
      </c>
      <c r="B64" s="3" t="s">
        <v>1689</v>
      </c>
      <c r="C64" s="10"/>
      <c r="D64" s="9"/>
      <c r="E64" s="3" t="s">
        <v>1690</v>
      </c>
      <c r="F64" s="5"/>
      <c r="G64" s="5"/>
      <c r="H64" s="486">
        <v>80000000</v>
      </c>
      <c r="I64" s="486">
        <v>80000000</v>
      </c>
      <c r="J64" s="320"/>
    </row>
    <row r="65" spans="1:10" x14ac:dyDescent="0.25">
      <c r="A65" s="491"/>
      <c r="B65" s="492"/>
      <c r="C65" s="492"/>
      <c r="D65" s="492"/>
      <c r="E65" s="492"/>
      <c r="F65" s="6">
        <f>SUM(F49:F60)</f>
        <v>11095558.569999998</v>
      </c>
      <c r="G65" s="6">
        <f t="shared" ref="G65" si="3">SUM(G49:G60)</f>
        <v>0</v>
      </c>
      <c r="H65" s="6">
        <f>SUM(H61:H64)</f>
        <v>104444922</v>
      </c>
      <c r="I65" s="6">
        <f>SUM(I49:I64)</f>
        <v>115540480.56999999</v>
      </c>
    </row>
    <row r="66" spans="1:10" x14ac:dyDescent="0.25">
      <c r="A66" s="10"/>
      <c r="B66" s="243"/>
      <c r="C66" s="243"/>
      <c r="D66" s="243"/>
      <c r="E66" s="560"/>
      <c r="F66" s="561"/>
      <c r="G66" s="561"/>
      <c r="H66" s="561"/>
      <c r="I66" s="561"/>
    </row>
    <row r="67" spans="1:10" x14ac:dyDescent="0.25">
      <c r="A67" s="493" t="s">
        <v>92</v>
      </c>
      <c r="B67" s="494"/>
      <c r="C67" s="494"/>
      <c r="D67" s="494"/>
      <c r="E67" s="562"/>
      <c r="F67" s="563">
        <f>F65+F45</f>
        <v>37161396.920000002</v>
      </c>
      <c r="G67" s="563">
        <f t="shared" ref="G67:I67" si="4">G65+G45</f>
        <v>0</v>
      </c>
      <c r="H67" s="563">
        <f>H65+H45</f>
        <v>104456122</v>
      </c>
      <c r="I67" s="563">
        <f t="shared" si="4"/>
        <v>141617518.91999999</v>
      </c>
      <c r="J67" s="546"/>
    </row>
    <row r="68" spans="1:10" x14ac:dyDescent="0.25">
      <c r="A68" s="10"/>
      <c r="B68" s="243"/>
      <c r="C68" s="243"/>
      <c r="D68" s="243"/>
      <c r="E68" s="243"/>
      <c r="F68" s="547"/>
      <c r="G68" s="547"/>
      <c r="H68" s="547"/>
      <c r="I68" s="547"/>
    </row>
    <row r="69" spans="1:10" x14ac:dyDescent="0.25">
      <c r="A69" s="10"/>
      <c r="B69" s="243"/>
      <c r="C69" s="243"/>
      <c r="D69" s="243"/>
      <c r="E69" s="243"/>
      <c r="F69" s="548"/>
      <c r="G69" s="547"/>
      <c r="H69" s="547"/>
      <c r="I69" s="547"/>
    </row>
    <row r="70" spans="1:10" ht="15.75" x14ac:dyDescent="0.25">
      <c r="A70" s="549" t="s">
        <v>93</v>
      </c>
      <c r="B70" s="243"/>
      <c r="C70" s="243"/>
      <c r="D70" s="243"/>
      <c r="E70" s="243"/>
      <c r="F70" s="243"/>
      <c r="G70" s="548"/>
      <c r="H70" s="548">
        <f>F67+H65</f>
        <v>141606318.92000002</v>
      </c>
      <c r="I70" s="547"/>
    </row>
    <row r="71" spans="1:10" ht="15.75" x14ac:dyDescent="0.25">
      <c r="A71" s="549"/>
      <c r="F71" s="545"/>
      <c r="G71" s="320"/>
      <c r="H71" s="320"/>
    </row>
    <row r="72" spans="1:10" ht="15.75" x14ac:dyDescent="0.25">
      <c r="A72" s="549" t="s">
        <v>94</v>
      </c>
      <c r="F72" s="545"/>
    </row>
    <row r="96" spans="1:9" s="542" customFormat="1" x14ac:dyDescent="0.25">
      <c r="A96" s="396"/>
      <c r="B96" s="394"/>
      <c r="C96" s="394"/>
      <c r="D96" s="394"/>
      <c r="E96" s="394"/>
      <c r="F96" s="394"/>
      <c r="G96" s="394"/>
      <c r="H96" s="394"/>
      <c r="I96" s="394"/>
    </row>
    <row r="98" spans="1:9" s="542" customFormat="1" x14ac:dyDescent="0.25">
      <c r="A98" s="396"/>
      <c r="B98" s="394"/>
      <c r="C98" s="394"/>
      <c r="D98" s="394"/>
      <c r="E98" s="394"/>
      <c r="F98" s="394"/>
      <c r="G98" s="394"/>
      <c r="H98" s="394"/>
      <c r="I98" s="394"/>
    </row>
    <row r="102" spans="1:9" s="542" customFormat="1" x14ac:dyDescent="0.25">
      <c r="A102" s="396"/>
      <c r="B102" s="394"/>
      <c r="C102" s="394"/>
      <c r="D102" s="394"/>
      <c r="E102" s="394"/>
      <c r="F102" s="394"/>
      <c r="G102" s="394"/>
      <c r="H102" s="394"/>
      <c r="I102" s="394"/>
    </row>
    <row r="104" spans="1:9" s="542" customFormat="1" x14ac:dyDescent="0.25">
      <c r="A104" s="396"/>
      <c r="B104" s="394"/>
      <c r="C104" s="394"/>
      <c r="D104" s="394"/>
      <c r="E104" s="394"/>
      <c r="F104" s="394"/>
      <c r="G104" s="394"/>
      <c r="H104" s="394"/>
      <c r="I104" s="394"/>
    </row>
    <row r="106" spans="1:9" s="542" customFormat="1" x14ac:dyDescent="0.25">
      <c r="A106" s="396"/>
      <c r="B106" s="394"/>
      <c r="C106" s="394"/>
      <c r="D106" s="394"/>
      <c r="E106" s="394"/>
      <c r="F106" s="394"/>
      <c r="G106" s="394"/>
      <c r="H106" s="394"/>
      <c r="I106" s="394"/>
    </row>
    <row r="108" spans="1:9" s="542" customFormat="1" x14ac:dyDescent="0.25">
      <c r="A108" s="396"/>
      <c r="B108" s="394"/>
      <c r="C108" s="394"/>
      <c r="D108" s="394"/>
      <c r="E108" s="394"/>
      <c r="F108" s="394"/>
      <c r="G108" s="394"/>
      <c r="H108" s="394"/>
      <c r="I108" s="394"/>
    </row>
    <row r="112" spans="1:9" s="542" customFormat="1" x14ac:dyDescent="0.25">
      <c r="A112" s="396"/>
      <c r="B112" s="394"/>
      <c r="C112" s="394"/>
      <c r="D112" s="394"/>
      <c r="E112" s="394"/>
      <c r="F112" s="394"/>
      <c r="G112" s="394"/>
      <c r="H112" s="394"/>
      <c r="I112" s="394"/>
    </row>
    <row r="113" spans="1:9" s="542" customFormat="1" x14ac:dyDescent="0.25">
      <c r="A113" s="396"/>
      <c r="B113" s="394"/>
      <c r="C113" s="394"/>
      <c r="D113" s="394"/>
      <c r="E113" s="394"/>
      <c r="F113" s="394"/>
      <c r="G113" s="394"/>
      <c r="H113" s="394"/>
      <c r="I113" s="394"/>
    </row>
    <row r="115" spans="1:9" s="542" customFormat="1" x14ac:dyDescent="0.25">
      <c r="A115" s="396"/>
      <c r="B115" s="394"/>
      <c r="C115" s="394"/>
      <c r="D115" s="394"/>
      <c r="E115" s="394"/>
      <c r="F115" s="394"/>
      <c r="G115" s="394"/>
      <c r="H115" s="394"/>
      <c r="I115" s="394"/>
    </row>
    <row r="116" spans="1:9" s="542" customFormat="1" x14ac:dyDescent="0.25">
      <c r="A116" s="396"/>
      <c r="B116" s="394"/>
      <c r="C116" s="394"/>
      <c r="D116" s="394"/>
      <c r="E116" s="394"/>
      <c r="F116" s="394"/>
      <c r="G116" s="394"/>
      <c r="H116" s="394"/>
      <c r="I116" s="394"/>
    </row>
    <row r="117" spans="1:9" s="542" customFormat="1" x14ac:dyDescent="0.25">
      <c r="A117" s="396"/>
      <c r="B117" s="394"/>
      <c r="C117" s="394"/>
      <c r="D117" s="394"/>
      <c r="E117" s="394"/>
      <c r="F117" s="394"/>
      <c r="G117" s="394"/>
      <c r="H117" s="394"/>
      <c r="I117" s="394"/>
    </row>
    <row r="118" spans="1:9" s="542" customFormat="1" x14ac:dyDescent="0.25">
      <c r="A118" s="396"/>
      <c r="B118" s="394"/>
      <c r="C118" s="394"/>
      <c r="D118" s="394"/>
      <c r="E118" s="394"/>
      <c r="F118" s="394"/>
      <c r="G118" s="394"/>
      <c r="H118" s="394"/>
      <c r="I118" s="394"/>
    </row>
    <row r="119" spans="1:9" s="542" customFormat="1" x14ac:dyDescent="0.25">
      <c r="A119" s="396"/>
      <c r="B119" s="394"/>
      <c r="C119" s="394"/>
      <c r="D119" s="394"/>
      <c r="E119" s="394"/>
      <c r="F119" s="394"/>
      <c r="G119" s="394"/>
      <c r="H119" s="394"/>
      <c r="I119" s="394"/>
    </row>
    <row r="120" spans="1:9" s="542" customFormat="1" x14ac:dyDescent="0.25">
      <c r="A120" s="396"/>
      <c r="B120" s="394"/>
      <c r="C120" s="394"/>
      <c r="D120" s="394"/>
      <c r="E120" s="394"/>
      <c r="F120" s="394"/>
      <c r="G120" s="394"/>
      <c r="H120" s="394"/>
      <c r="I120" s="394"/>
    </row>
    <row r="121" spans="1:9" s="542" customFormat="1" x14ac:dyDescent="0.25">
      <c r="A121" s="396"/>
      <c r="B121" s="394"/>
      <c r="C121" s="394"/>
      <c r="D121" s="394"/>
      <c r="E121" s="394"/>
      <c r="F121" s="394"/>
      <c r="G121" s="394"/>
      <c r="H121" s="394"/>
      <c r="I121" s="394"/>
    </row>
    <row r="122" spans="1:9" s="542" customFormat="1" x14ac:dyDescent="0.25">
      <c r="A122" s="396"/>
      <c r="B122" s="394"/>
      <c r="C122" s="394"/>
      <c r="D122" s="394"/>
      <c r="E122" s="394"/>
      <c r="F122" s="394"/>
      <c r="G122" s="394"/>
      <c r="H122" s="394"/>
      <c r="I122" s="394"/>
    </row>
    <row r="123" spans="1:9" s="542" customFormat="1" x14ac:dyDescent="0.25">
      <c r="A123" s="396"/>
      <c r="B123" s="394"/>
      <c r="C123" s="394"/>
      <c r="D123" s="394"/>
      <c r="E123" s="394"/>
      <c r="F123" s="394"/>
      <c r="G123" s="394"/>
      <c r="H123" s="394"/>
      <c r="I123" s="394"/>
    </row>
    <row r="124" spans="1:9" s="542" customFormat="1" x14ac:dyDescent="0.25">
      <c r="A124" s="396"/>
      <c r="B124" s="394"/>
      <c r="C124" s="394"/>
      <c r="D124" s="394"/>
      <c r="E124" s="394"/>
      <c r="F124" s="394"/>
      <c r="G124" s="394"/>
      <c r="H124" s="394"/>
      <c r="I124" s="394"/>
    </row>
    <row r="125" spans="1:9" s="542" customFormat="1" x14ac:dyDescent="0.25">
      <c r="A125" s="396"/>
      <c r="B125" s="394"/>
      <c r="C125" s="394"/>
      <c r="D125" s="394"/>
      <c r="E125" s="394"/>
      <c r="F125" s="394"/>
      <c r="G125" s="394"/>
      <c r="H125" s="394"/>
      <c r="I125" s="394"/>
    </row>
    <row r="126" spans="1:9" s="542" customFormat="1" x14ac:dyDescent="0.25">
      <c r="A126" s="396"/>
      <c r="B126" s="394"/>
      <c r="C126" s="394"/>
      <c r="D126" s="394"/>
      <c r="E126" s="394"/>
      <c r="F126" s="394"/>
      <c r="G126" s="394"/>
      <c r="H126" s="394"/>
      <c r="I126" s="394"/>
    </row>
    <row r="127" spans="1:9" s="542" customFormat="1" x14ac:dyDescent="0.25">
      <c r="A127" s="396"/>
      <c r="B127" s="394"/>
      <c r="C127" s="394"/>
      <c r="D127" s="394"/>
      <c r="E127" s="394"/>
      <c r="F127" s="394"/>
      <c r="G127" s="394"/>
      <c r="H127" s="394"/>
      <c r="I127" s="394"/>
    </row>
    <row r="128" spans="1:9" s="542" customFormat="1" x14ac:dyDescent="0.25">
      <c r="A128" s="396"/>
      <c r="B128" s="394"/>
      <c r="C128" s="394"/>
      <c r="D128" s="394"/>
      <c r="E128" s="394"/>
      <c r="F128" s="394"/>
      <c r="G128" s="394"/>
      <c r="H128" s="394"/>
      <c r="I128" s="394"/>
    </row>
  </sheetData>
  <mergeCells count="2">
    <mergeCell ref="A9:I9"/>
    <mergeCell ref="A47:I4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81164-6A2D-4F54-A93C-E5D282F5AD94}">
  <sheetPr>
    <tabColor rgb="FF92D050"/>
  </sheetPr>
  <dimension ref="A1:K297"/>
  <sheetViews>
    <sheetView workbookViewId="0">
      <selection activeCell="K14" sqref="K14"/>
    </sheetView>
  </sheetViews>
  <sheetFormatPr defaultColWidth="10" defaultRowHeight="12.75" x14ac:dyDescent="0.25"/>
  <cols>
    <col min="1" max="1" width="5.28515625" style="177" customWidth="1"/>
    <col min="2" max="2" width="26.42578125" style="178" customWidth="1"/>
    <col min="3" max="3" width="7.5703125" style="177" customWidth="1"/>
    <col min="4" max="4" width="14" style="177" customWidth="1"/>
    <col min="5" max="5" width="36.28515625" style="178" customWidth="1"/>
    <col min="6" max="6" width="13.42578125" style="177" customWidth="1"/>
    <col min="7" max="7" width="11.5703125" style="177" customWidth="1"/>
    <col min="8" max="8" width="13.85546875" style="177" customWidth="1"/>
    <col min="9" max="9" width="17.140625" style="177" customWidth="1"/>
    <col min="10" max="10" width="14.42578125" style="177" customWidth="1"/>
    <col min="11" max="11" width="13.5703125" style="177" customWidth="1"/>
    <col min="12" max="12" width="12" style="177" bestFit="1" customWidth="1"/>
    <col min="13" max="16384" width="10" style="177"/>
  </cols>
  <sheetData>
    <row r="1" spans="1:10" s="180" customFormat="1" x14ac:dyDescent="0.2">
      <c r="A1" s="174" t="s">
        <v>515</v>
      </c>
      <c r="B1" s="175"/>
      <c r="C1" s="176"/>
      <c r="D1" s="177"/>
      <c r="E1" s="178"/>
      <c r="F1" s="177"/>
      <c r="G1" s="177"/>
      <c r="H1" s="177"/>
      <c r="I1" s="177"/>
      <c r="J1" s="179"/>
    </row>
    <row r="2" spans="1:10" s="180" customFormat="1" x14ac:dyDescent="0.2">
      <c r="A2" s="874" t="s">
        <v>516</v>
      </c>
      <c r="B2" s="874"/>
      <c r="C2" s="874"/>
      <c r="D2" s="874"/>
      <c r="E2" s="874"/>
      <c r="F2" s="874"/>
      <c r="G2" s="874"/>
      <c r="H2" s="874"/>
      <c r="I2" s="874"/>
    </row>
    <row r="3" spans="1:10" s="181" customFormat="1" x14ac:dyDescent="0.2">
      <c r="A3" s="874" t="s">
        <v>517</v>
      </c>
      <c r="B3" s="874"/>
      <c r="C3" s="874"/>
      <c r="D3" s="874"/>
      <c r="E3" s="874"/>
      <c r="F3" s="874"/>
      <c r="G3" s="874"/>
      <c r="H3" s="874"/>
      <c r="I3" s="874"/>
    </row>
    <row r="4" spans="1:10" s="181" customFormat="1" x14ac:dyDescent="0.2">
      <c r="A4" s="182"/>
      <c r="B4" s="183"/>
      <c r="C4" s="174"/>
      <c r="D4" s="184"/>
      <c r="E4" s="185"/>
      <c r="F4" s="184"/>
      <c r="G4" s="177"/>
      <c r="H4" s="177"/>
      <c r="I4" s="177"/>
    </row>
    <row r="5" spans="1:10" s="181" customFormat="1" x14ac:dyDescent="0.2">
      <c r="A5" s="874" t="s">
        <v>97</v>
      </c>
      <c r="B5" s="874"/>
      <c r="C5" s="874"/>
      <c r="D5" s="874"/>
      <c r="E5" s="874"/>
      <c r="F5" s="874"/>
      <c r="G5" s="874"/>
      <c r="H5" s="874"/>
      <c r="I5" s="874"/>
    </row>
    <row r="6" spans="1:10" s="181" customFormat="1" x14ac:dyDescent="0.2">
      <c r="A6" s="176"/>
      <c r="B6" s="186"/>
      <c r="C6" s="176"/>
      <c r="D6" s="177"/>
      <c r="E6" s="178"/>
      <c r="F6" s="177"/>
      <c r="G6" s="177"/>
      <c r="H6" s="177"/>
      <c r="I6" s="177"/>
    </row>
    <row r="7" spans="1:10" s="180" customFormat="1" ht="85.5" x14ac:dyDescent="0.2">
      <c r="A7" s="187" t="s">
        <v>4</v>
      </c>
      <c r="B7" s="187" t="s">
        <v>5</v>
      </c>
      <c r="C7" s="187" t="s">
        <v>6</v>
      </c>
      <c r="D7" s="187" t="s">
        <v>7</v>
      </c>
      <c r="E7" s="187" t="s">
        <v>8</v>
      </c>
      <c r="F7" s="187" t="s">
        <v>518</v>
      </c>
      <c r="G7" s="187" t="s">
        <v>10</v>
      </c>
      <c r="H7" s="501" t="s">
        <v>919</v>
      </c>
      <c r="I7" s="187" t="s">
        <v>346</v>
      </c>
      <c r="J7" s="180" t="s">
        <v>103</v>
      </c>
    </row>
    <row r="8" spans="1:10" s="180" customFormat="1" x14ac:dyDescent="0.2">
      <c r="A8" s="187"/>
      <c r="B8" s="187"/>
      <c r="C8" s="187"/>
      <c r="D8" s="187"/>
      <c r="E8" s="187"/>
      <c r="F8" s="187" t="s">
        <v>13</v>
      </c>
      <c r="G8" s="187" t="s">
        <v>14</v>
      </c>
      <c r="H8" s="187"/>
      <c r="I8" s="187" t="s">
        <v>15</v>
      </c>
    </row>
    <row r="9" spans="1:10" s="180" customFormat="1" ht="17.25" customHeight="1" x14ac:dyDescent="0.2">
      <c r="A9" s="188"/>
      <c r="B9" s="189" t="s">
        <v>12</v>
      </c>
      <c r="C9" s="188"/>
      <c r="D9" s="188"/>
      <c r="E9" s="188"/>
      <c r="F9" s="188"/>
      <c r="G9" s="188"/>
      <c r="H9" s="188"/>
      <c r="I9" s="188"/>
    </row>
    <row r="10" spans="1:10" s="180" customFormat="1" ht="17.25" customHeight="1" x14ac:dyDescent="0.2">
      <c r="A10" s="190">
        <v>1</v>
      </c>
      <c r="B10" s="191" t="s">
        <v>519</v>
      </c>
      <c r="C10" s="192">
        <v>24269</v>
      </c>
      <c r="D10" s="192" t="s">
        <v>520</v>
      </c>
      <c r="E10" s="192" t="s">
        <v>521</v>
      </c>
      <c r="F10" s="193">
        <v>314900</v>
      </c>
      <c r="G10" s="193">
        <v>0</v>
      </c>
      <c r="H10" s="193"/>
      <c r="I10" s="193">
        <f t="shared" ref="I10:I69" si="0">SUM(F10-G10)</f>
        <v>314900</v>
      </c>
    </row>
    <row r="11" spans="1:10" s="180" customFormat="1" ht="17.25" customHeight="1" x14ac:dyDescent="0.2">
      <c r="A11" s="194">
        <v>2</v>
      </c>
      <c r="B11" s="191" t="s">
        <v>522</v>
      </c>
      <c r="C11" s="192"/>
      <c r="D11" s="192" t="s">
        <v>520</v>
      </c>
      <c r="E11" s="192" t="s">
        <v>523</v>
      </c>
      <c r="F11" s="193">
        <v>982000</v>
      </c>
      <c r="G11" s="193">
        <v>0</v>
      </c>
      <c r="H11" s="193"/>
      <c r="I11" s="193">
        <f t="shared" si="0"/>
        <v>982000</v>
      </c>
    </row>
    <row r="12" spans="1:10" s="196" customFormat="1" ht="17.25" customHeight="1" x14ac:dyDescent="0.2">
      <c r="A12" s="194">
        <v>3</v>
      </c>
      <c r="B12" s="191" t="s">
        <v>524</v>
      </c>
      <c r="C12" s="192"/>
      <c r="D12" s="192" t="s">
        <v>525</v>
      </c>
      <c r="E12" s="192" t="s">
        <v>526</v>
      </c>
      <c r="F12" s="193">
        <v>27500</v>
      </c>
      <c r="G12" s="195">
        <v>0</v>
      </c>
      <c r="H12" s="195"/>
      <c r="I12" s="193">
        <f t="shared" si="0"/>
        <v>27500</v>
      </c>
    </row>
    <row r="13" spans="1:10" s="180" customFormat="1" ht="17.25" customHeight="1" x14ac:dyDescent="0.2">
      <c r="A13" s="194">
        <v>4</v>
      </c>
      <c r="B13" s="191" t="s">
        <v>527</v>
      </c>
      <c r="C13" s="192"/>
      <c r="D13" s="192" t="s">
        <v>525</v>
      </c>
      <c r="E13" s="192" t="s">
        <v>528</v>
      </c>
      <c r="F13" s="193">
        <v>29000</v>
      </c>
      <c r="G13" s="195">
        <v>0</v>
      </c>
      <c r="H13" s="195"/>
      <c r="I13" s="193">
        <f t="shared" si="0"/>
        <v>29000</v>
      </c>
    </row>
    <row r="14" spans="1:10" s="180" customFormat="1" ht="17.25" customHeight="1" x14ac:dyDescent="0.2">
      <c r="A14" s="194">
        <v>5</v>
      </c>
      <c r="B14" s="191" t="s">
        <v>529</v>
      </c>
      <c r="C14" s="192"/>
      <c r="D14" s="192" t="s">
        <v>525</v>
      </c>
      <c r="E14" s="192" t="s">
        <v>530</v>
      </c>
      <c r="F14" s="193">
        <v>491765</v>
      </c>
      <c r="G14" s="195">
        <v>0</v>
      </c>
      <c r="H14" s="195"/>
      <c r="I14" s="193">
        <f t="shared" si="0"/>
        <v>491765</v>
      </c>
    </row>
    <row r="15" spans="1:10" s="180" customFormat="1" ht="17.25" customHeight="1" x14ac:dyDescent="0.2">
      <c r="A15" s="194">
        <v>6</v>
      </c>
      <c r="B15" s="197" t="s">
        <v>531</v>
      </c>
      <c r="C15" s="198" t="s">
        <v>532</v>
      </c>
      <c r="D15" s="198" t="s">
        <v>525</v>
      </c>
      <c r="E15" s="198" t="s">
        <v>533</v>
      </c>
      <c r="F15" s="199">
        <v>475000</v>
      </c>
      <c r="G15" s="200">
        <v>0</v>
      </c>
      <c r="H15" s="200"/>
      <c r="I15" s="193">
        <f t="shared" si="0"/>
        <v>475000</v>
      </c>
    </row>
    <row r="16" spans="1:10" s="180" customFormat="1" ht="38.25" x14ac:dyDescent="0.2">
      <c r="A16" s="194">
        <v>7</v>
      </c>
      <c r="B16" s="201" t="s">
        <v>534</v>
      </c>
      <c r="C16" s="202">
        <v>24278</v>
      </c>
      <c r="D16" s="203" t="s">
        <v>520</v>
      </c>
      <c r="E16" s="201" t="s">
        <v>535</v>
      </c>
      <c r="F16" s="204">
        <v>150000</v>
      </c>
      <c r="G16" s="204">
        <v>0</v>
      </c>
      <c r="H16" s="204"/>
      <c r="I16" s="205">
        <f t="shared" si="0"/>
        <v>150000</v>
      </c>
      <c r="J16" s="206"/>
    </row>
    <row r="17" spans="1:10" s="180" customFormat="1" x14ac:dyDescent="0.2">
      <c r="A17" s="194">
        <v>8</v>
      </c>
      <c r="B17" s="207" t="s">
        <v>431</v>
      </c>
      <c r="C17" s="203" t="s">
        <v>536</v>
      </c>
      <c r="D17" s="203" t="s">
        <v>520</v>
      </c>
      <c r="E17" s="207" t="s">
        <v>537</v>
      </c>
      <c r="F17" s="205">
        <v>55600</v>
      </c>
      <c r="G17" s="205">
        <v>0</v>
      </c>
      <c r="H17" s="205"/>
      <c r="I17" s="205">
        <f t="shared" si="0"/>
        <v>55600</v>
      </c>
    </row>
    <row r="18" spans="1:10" s="180" customFormat="1" ht="25.5" x14ac:dyDescent="0.2">
      <c r="A18" s="194">
        <v>9</v>
      </c>
      <c r="B18" s="207" t="s">
        <v>538</v>
      </c>
      <c r="C18" s="203"/>
      <c r="D18" s="203" t="s">
        <v>520</v>
      </c>
      <c r="E18" s="207" t="s">
        <v>539</v>
      </c>
      <c r="F18" s="205">
        <v>500000</v>
      </c>
      <c r="G18" s="205">
        <v>0</v>
      </c>
      <c r="H18" s="205"/>
      <c r="I18" s="205">
        <f t="shared" si="0"/>
        <v>500000</v>
      </c>
    </row>
    <row r="19" spans="1:10" s="180" customFormat="1" ht="25.5" x14ac:dyDescent="0.2">
      <c r="A19" s="194">
        <v>10</v>
      </c>
      <c r="B19" s="207" t="s">
        <v>540</v>
      </c>
      <c r="C19" s="203"/>
      <c r="D19" s="203" t="s">
        <v>520</v>
      </c>
      <c r="E19" s="207" t="s">
        <v>541</v>
      </c>
      <c r="F19" s="205">
        <v>1050000</v>
      </c>
      <c r="G19" s="205">
        <v>0</v>
      </c>
      <c r="H19" s="205"/>
      <c r="I19" s="205">
        <f t="shared" si="0"/>
        <v>1050000</v>
      </c>
      <c r="J19" s="206"/>
    </row>
    <row r="20" spans="1:10" s="196" customFormat="1" ht="25.5" x14ac:dyDescent="0.2">
      <c r="A20" s="194">
        <v>11</v>
      </c>
      <c r="B20" s="207" t="s">
        <v>542</v>
      </c>
      <c r="C20" s="203"/>
      <c r="D20" s="203" t="s">
        <v>520</v>
      </c>
      <c r="E20" s="207" t="s">
        <v>543</v>
      </c>
      <c r="F20" s="205">
        <v>1470000</v>
      </c>
      <c r="G20" s="205">
        <v>0</v>
      </c>
      <c r="H20" s="205"/>
      <c r="I20" s="205">
        <f t="shared" si="0"/>
        <v>1470000</v>
      </c>
    </row>
    <row r="21" spans="1:10" s="180" customFormat="1" ht="25.5" x14ac:dyDescent="0.2">
      <c r="A21" s="194">
        <v>12</v>
      </c>
      <c r="B21" s="207" t="s">
        <v>544</v>
      </c>
      <c r="C21" s="203"/>
      <c r="D21" s="203" t="s">
        <v>520</v>
      </c>
      <c r="E21" s="207" t="s">
        <v>545</v>
      </c>
      <c r="F21" s="205">
        <v>1270000</v>
      </c>
      <c r="G21" s="205">
        <v>0</v>
      </c>
      <c r="H21" s="205"/>
      <c r="I21" s="205">
        <f t="shared" si="0"/>
        <v>1270000</v>
      </c>
    </row>
    <row r="22" spans="1:10" s="181" customFormat="1" ht="25.5" x14ac:dyDescent="0.2">
      <c r="A22" s="194">
        <v>13</v>
      </c>
      <c r="B22" s="207" t="s">
        <v>546</v>
      </c>
      <c r="C22" s="203"/>
      <c r="D22" s="203" t="s">
        <v>520</v>
      </c>
      <c r="E22" s="207" t="s">
        <v>547</v>
      </c>
      <c r="F22" s="205">
        <v>775950</v>
      </c>
      <c r="G22" s="205">
        <v>0</v>
      </c>
      <c r="H22" s="205"/>
      <c r="I22" s="205">
        <f t="shared" si="0"/>
        <v>775950</v>
      </c>
      <c r="J22" s="180"/>
    </row>
    <row r="23" spans="1:10" s="181" customFormat="1" ht="38.25" x14ac:dyDescent="0.2">
      <c r="A23" s="194">
        <v>14</v>
      </c>
      <c r="B23" s="207" t="s">
        <v>548</v>
      </c>
      <c r="C23" s="203"/>
      <c r="D23" s="203" t="s">
        <v>520</v>
      </c>
      <c r="E23" s="207" t="s">
        <v>549</v>
      </c>
      <c r="F23" s="205">
        <v>150000</v>
      </c>
      <c r="G23" s="205">
        <v>0</v>
      </c>
      <c r="H23" s="205"/>
      <c r="I23" s="205">
        <f t="shared" si="0"/>
        <v>150000</v>
      </c>
      <c r="J23" s="180"/>
    </row>
    <row r="24" spans="1:10" s="181" customFormat="1" ht="25.5" x14ac:dyDescent="0.2">
      <c r="A24" s="194">
        <v>15</v>
      </c>
      <c r="B24" s="207" t="s">
        <v>538</v>
      </c>
      <c r="C24" s="203"/>
      <c r="D24" s="203" t="s">
        <v>520</v>
      </c>
      <c r="E24" s="207" t="s">
        <v>523</v>
      </c>
      <c r="F24" s="205">
        <v>1379200</v>
      </c>
      <c r="G24" s="205">
        <v>0</v>
      </c>
      <c r="H24" s="205"/>
      <c r="I24" s="205">
        <f t="shared" si="0"/>
        <v>1379200</v>
      </c>
      <c r="J24" s="180"/>
    </row>
    <row r="25" spans="1:10" s="180" customFormat="1" ht="25.5" x14ac:dyDescent="0.2">
      <c r="A25" s="194">
        <v>16</v>
      </c>
      <c r="B25" s="207" t="s">
        <v>550</v>
      </c>
      <c r="C25" s="203"/>
      <c r="D25" s="203" t="s">
        <v>520</v>
      </c>
      <c r="E25" s="207" t="s">
        <v>551</v>
      </c>
      <c r="F25" s="205">
        <v>336000</v>
      </c>
      <c r="G25" s="205">
        <v>0</v>
      </c>
      <c r="H25" s="205"/>
      <c r="I25" s="205">
        <f t="shared" si="0"/>
        <v>336000</v>
      </c>
    </row>
    <row r="26" spans="1:10" s="180" customFormat="1" ht="25.5" x14ac:dyDescent="0.2">
      <c r="A26" s="194">
        <v>17</v>
      </c>
      <c r="B26" s="207" t="s">
        <v>552</v>
      </c>
      <c r="C26" s="203"/>
      <c r="D26" s="203" t="s">
        <v>525</v>
      </c>
      <c r="E26" s="207" t="s">
        <v>553</v>
      </c>
      <c r="F26" s="205">
        <v>37584</v>
      </c>
      <c r="G26" s="208">
        <v>0</v>
      </c>
      <c r="H26" s="208"/>
      <c r="I26" s="205">
        <f t="shared" si="0"/>
        <v>37584</v>
      </c>
    </row>
    <row r="27" spans="1:10" s="206" customFormat="1" x14ac:dyDescent="0.2">
      <c r="A27" s="194">
        <v>18</v>
      </c>
      <c r="B27" s="207" t="s">
        <v>554</v>
      </c>
      <c r="C27" s="203"/>
      <c r="D27" s="203" t="s">
        <v>525</v>
      </c>
      <c r="E27" s="207" t="s">
        <v>555</v>
      </c>
      <c r="F27" s="205">
        <v>6300</v>
      </c>
      <c r="G27" s="208">
        <v>0</v>
      </c>
      <c r="H27" s="208"/>
      <c r="I27" s="205">
        <f t="shared" si="0"/>
        <v>6300</v>
      </c>
      <c r="J27" s="180"/>
    </row>
    <row r="28" spans="1:10" s="180" customFormat="1" x14ac:dyDescent="0.2">
      <c r="A28" s="194">
        <v>19</v>
      </c>
      <c r="B28" s="207" t="s">
        <v>556</v>
      </c>
      <c r="C28" s="203"/>
      <c r="D28" s="203" t="s">
        <v>525</v>
      </c>
      <c r="E28" s="207" t="s">
        <v>557</v>
      </c>
      <c r="F28" s="205">
        <v>22500</v>
      </c>
      <c r="G28" s="208">
        <v>0</v>
      </c>
      <c r="H28" s="208"/>
      <c r="I28" s="205">
        <f t="shared" si="0"/>
        <v>22500</v>
      </c>
    </row>
    <row r="29" spans="1:10" s="180" customFormat="1" ht="25.5" x14ac:dyDescent="0.2">
      <c r="A29" s="194">
        <v>20</v>
      </c>
      <c r="B29" s="207" t="s">
        <v>558</v>
      </c>
      <c r="C29" s="203"/>
      <c r="D29" s="203" t="s">
        <v>525</v>
      </c>
      <c r="E29" s="207" t="s">
        <v>559</v>
      </c>
      <c r="F29" s="205">
        <v>30000</v>
      </c>
      <c r="G29" s="208">
        <v>0</v>
      </c>
      <c r="H29" s="208"/>
      <c r="I29" s="205">
        <f t="shared" si="0"/>
        <v>30000</v>
      </c>
    </row>
    <row r="30" spans="1:10" s="206" customFormat="1" x14ac:dyDescent="0.2">
      <c r="A30" s="194">
        <v>21</v>
      </c>
      <c r="B30" s="207" t="s">
        <v>560</v>
      </c>
      <c r="C30" s="203"/>
      <c r="D30" s="203" t="s">
        <v>525</v>
      </c>
      <c r="E30" s="207" t="s">
        <v>561</v>
      </c>
      <c r="F30" s="205">
        <v>30000</v>
      </c>
      <c r="G30" s="208">
        <v>0</v>
      </c>
      <c r="H30" s="208"/>
      <c r="I30" s="205">
        <f t="shared" si="0"/>
        <v>30000</v>
      </c>
      <c r="J30" s="180"/>
    </row>
    <row r="31" spans="1:10" s="206" customFormat="1" x14ac:dyDescent="0.2">
      <c r="A31" s="194">
        <v>22</v>
      </c>
      <c r="B31" s="207" t="s">
        <v>558</v>
      </c>
      <c r="C31" s="203"/>
      <c r="D31" s="203" t="s">
        <v>525</v>
      </c>
      <c r="E31" s="207" t="s">
        <v>562</v>
      </c>
      <c r="F31" s="205">
        <v>30000</v>
      </c>
      <c r="G31" s="208">
        <v>0</v>
      </c>
      <c r="H31" s="208"/>
      <c r="I31" s="205">
        <f t="shared" si="0"/>
        <v>30000</v>
      </c>
      <c r="J31" s="180"/>
    </row>
    <row r="32" spans="1:10" s="180" customFormat="1" x14ac:dyDescent="0.2">
      <c r="A32" s="194">
        <v>23</v>
      </c>
      <c r="B32" s="207" t="s">
        <v>563</v>
      </c>
      <c r="C32" s="203"/>
      <c r="D32" s="203" t="s">
        <v>525</v>
      </c>
      <c r="E32" s="207" t="s">
        <v>564</v>
      </c>
      <c r="F32" s="205">
        <v>30000</v>
      </c>
      <c r="G32" s="208">
        <v>0</v>
      </c>
      <c r="H32" s="208"/>
      <c r="I32" s="205">
        <f t="shared" si="0"/>
        <v>30000</v>
      </c>
    </row>
    <row r="33" spans="1:11" s="180" customFormat="1" x14ac:dyDescent="0.2">
      <c r="A33" s="194">
        <v>24</v>
      </c>
      <c r="B33" s="207" t="s">
        <v>565</v>
      </c>
      <c r="C33" s="203"/>
      <c r="D33" s="203" t="s">
        <v>525</v>
      </c>
      <c r="E33" s="207" t="s">
        <v>566</v>
      </c>
      <c r="F33" s="205">
        <v>18500</v>
      </c>
      <c r="G33" s="208">
        <v>0</v>
      </c>
      <c r="H33" s="208"/>
      <c r="I33" s="205">
        <f t="shared" si="0"/>
        <v>18500</v>
      </c>
    </row>
    <row r="34" spans="1:11" s="180" customFormat="1" ht="25.5" x14ac:dyDescent="0.2">
      <c r="A34" s="194">
        <v>25</v>
      </c>
      <c r="B34" s="207" t="s">
        <v>563</v>
      </c>
      <c r="C34" s="203"/>
      <c r="D34" s="203" t="s">
        <v>525</v>
      </c>
      <c r="E34" s="207" t="s">
        <v>567</v>
      </c>
      <c r="F34" s="205">
        <v>27500</v>
      </c>
      <c r="G34" s="208">
        <v>0</v>
      </c>
      <c r="H34" s="208"/>
      <c r="I34" s="205">
        <f t="shared" si="0"/>
        <v>27500</v>
      </c>
    </row>
    <row r="35" spans="1:11" s="180" customFormat="1" x14ac:dyDescent="0.2">
      <c r="A35" s="194">
        <v>26</v>
      </c>
      <c r="B35" s="207" t="s">
        <v>568</v>
      </c>
      <c r="C35" s="203"/>
      <c r="D35" s="203" t="s">
        <v>525</v>
      </c>
      <c r="E35" s="207" t="s">
        <v>569</v>
      </c>
      <c r="F35" s="205">
        <v>30000</v>
      </c>
      <c r="G35" s="208">
        <v>0</v>
      </c>
      <c r="H35" s="208"/>
      <c r="I35" s="205">
        <f t="shared" si="0"/>
        <v>30000</v>
      </c>
    </row>
    <row r="36" spans="1:11" s="180" customFormat="1" ht="25.5" x14ac:dyDescent="0.2">
      <c r="A36" s="194">
        <v>27</v>
      </c>
      <c r="B36" s="207" t="s">
        <v>563</v>
      </c>
      <c r="C36" s="203"/>
      <c r="D36" s="203" t="s">
        <v>525</v>
      </c>
      <c r="E36" s="207" t="s">
        <v>570</v>
      </c>
      <c r="F36" s="205">
        <v>28500</v>
      </c>
      <c r="G36" s="208">
        <v>0</v>
      </c>
      <c r="H36" s="208"/>
      <c r="I36" s="205">
        <f t="shared" si="0"/>
        <v>28500</v>
      </c>
    </row>
    <row r="37" spans="1:11" s="180" customFormat="1" x14ac:dyDescent="0.2">
      <c r="A37" s="194">
        <v>28</v>
      </c>
      <c r="B37" s="207" t="s">
        <v>571</v>
      </c>
      <c r="C37" s="203"/>
      <c r="D37" s="203" t="s">
        <v>525</v>
      </c>
      <c r="E37" s="207" t="s">
        <v>557</v>
      </c>
      <c r="F37" s="205">
        <v>19800</v>
      </c>
      <c r="G37" s="208">
        <v>0</v>
      </c>
      <c r="H37" s="208"/>
      <c r="I37" s="205">
        <f t="shared" si="0"/>
        <v>19800</v>
      </c>
      <c r="J37" s="206"/>
    </row>
    <row r="38" spans="1:11" s="180" customFormat="1" ht="25.5" x14ac:dyDescent="0.2">
      <c r="A38" s="194">
        <v>29</v>
      </c>
      <c r="B38" s="207" t="s">
        <v>568</v>
      </c>
      <c r="C38" s="203"/>
      <c r="D38" s="203" t="s">
        <v>525</v>
      </c>
      <c r="E38" s="207" t="s">
        <v>572</v>
      </c>
      <c r="F38" s="205">
        <v>30000</v>
      </c>
      <c r="G38" s="208">
        <v>0</v>
      </c>
      <c r="H38" s="208"/>
      <c r="I38" s="205">
        <f t="shared" si="0"/>
        <v>30000</v>
      </c>
    </row>
    <row r="39" spans="1:11" s="180" customFormat="1" ht="25.5" x14ac:dyDescent="0.2">
      <c r="A39" s="194">
        <v>30</v>
      </c>
      <c r="B39" s="207" t="s">
        <v>568</v>
      </c>
      <c r="C39" s="203"/>
      <c r="D39" s="203" t="s">
        <v>525</v>
      </c>
      <c r="E39" s="207" t="s">
        <v>573</v>
      </c>
      <c r="F39" s="205">
        <v>30000</v>
      </c>
      <c r="G39" s="208">
        <v>0</v>
      </c>
      <c r="H39" s="208"/>
      <c r="I39" s="205">
        <f t="shared" si="0"/>
        <v>30000</v>
      </c>
      <c r="K39" s="209"/>
    </row>
    <row r="40" spans="1:11" s="180" customFormat="1" x14ac:dyDescent="0.2">
      <c r="A40" s="194">
        <v>31</v>
      </c>
      <c r="B40" s="207" t="s">
        <v>574</v>
      </c>
      <c r="C40" s="203"/>
      <c r="D40" s="203" t="s">
        <v>525</v>
      </c>
      <c r="E40" s="207" t="s">
        <v>575</v>
      </c>
      <c r="F40" s="205">
        <v>29000</v>
      </c>
      <c r="G40" s="208">
        <v>0</v>
      </c>
      <c r="H40" s="208"/>
      <c r="I40" s="205">
        <f t="shared" si="0"/>
        <v>29000</v>
      </c>
    </row>
    <row r="41" spans="1:11" s="180" customFormat="1" ht="25.5" x14ac:dyDescent="0.2">
      <c r="A41" s="194">
        <v>32</v>
      </c>
      <c r="B41" s="207" t="s">
        <v>568</v>
      </c>
      <c r="C41" s="203"/>
      <c r="D41" s="203" t="s">
        <v>525</v>
      </c>
      <c r="E41" s="207" t="s">
        <v>576</v>
      </c>
      <c r="F41" s="205">
        <v>29600</v>
      </c>
      <c r="G41" s="208">
        <v>0</v>
      </c>
      <c r="H41" s="208"/>
      <c r="I41" s="205">
        <f t="shared" si="0"/>
        <v>29600</v>
      </c>
    </row>
    <row r="42" spans="1:11" s="206" customFormat="1" x14ac:dyDescent="0.2">
      <c r="A42" s="194">
        <v>33</v>
      </c>
      <c r="B42" s="207" t="s">
        <v>571</v>
      </c>
      <c r="C42" s="203"/>
      <c r="D42" s="203" t="s">
        <v>525</v>
      </c>
      <c r="E42" s="207" t="s">
        <v>557</v>
      </c>
      <c r="F42" s="205">
        <v>19800</v>
      </c>
      <c r="G42" s="208">
        <v>0</v>
      </c>
      <c r="H42" s="208"/>
      <c r="I42" s="205">
        <f t="shared" si="0"/>
        <v>19800</v>
      </c>
      <c r="J42" s="180"/>
    </row>
    <row r="43" spans="1:11" s="180" customFormat="1" x14ac:dyDescent="0.2">
      <c r="A43" s="194">
        <v>34</v>
      </c>
      <c r="B43" s="207" t="s">
        <v>574</v>
      </c>
      <c r="C43" s="203"/>
      <c r="D43" s="203" t="s">
        <v>525</v>
      </c>
      <c r="E43" s="207" t="s">
        <v>577</v>
      </c>
      <c r="F43" s="205">
        <v>29800</v>
      </c>
      <c r="G43" s="208">
        <v>0</v>
      </c>
      <c r="H43" s="208"/>
      <c r="I43" s="205">
        <f t="shared" si="0"/>
        <v>29800</v>
      </c>
    </row>
    <row r="44" spans="1:11" s="180" customFormat="1" x14ac:dyDescent="0.2">
      <c r="A44" s="194">
        <v>35</v>
      </c>
      <c r="B44" s="207" t="s">
        <v>558</v>
      </c>
      <c r="C44" s="203"/>
      <c r="D44" s="203" t="s">
        <v>525</v>
      </c>
      <c r="E44" s="207" t="s">
        <v>578</v>
      </c>
      <c r="F44" s="205">
        <v>29600</v>
      </c>
      <c r="G44" s="208">
        <v>0</v>
      </c>
      <c r="H44" s="208"/>
      <c r="I44" s="205">
        <f t="shared" si="0"/>
        <v>29600</v>
      </c>
    </row>
    <row r="45" spans="1:11" s="180" customFormat="1" x14ac:dyDescent="0.2">
      <c r="A45" s="194">
        <v>36</v>
      </c>
      <c r="B45" s="207" t="s">
        <v>568</v>
      </c>
      <c r="C45" s="203"/>
      <c r="D45" s="203" t="s">
        <v>525</v>
      </c>
      <c r="E45" s="207" t="s">
        <v>575</v>
      </c>
      <c r="F45" s="205">
        <v>29700</v>
      </c>
      <c r="G45" s="208">
        <v>0</v>
      </c>
      <c r="H45" s="208"/>
      <c r="I45" s="205">
        <f t="shared" si="0"/>
        <v>29700</v>
      </c>
    </row>
    <row r="46" spans="1:11" s="180" customFormat="1" x14ac:dyDescent="0.2">
      <c r="A46" s="194">
        <v>37</v>
      </c>
      <c r="B46" s="207" t="s">
        <v>558</v>
      </c>
      <c r="C46" s="203"/>
      <c r="D46" s="203" t="s">
        <v>525</v>
      </c>
      <c r="E46" s="207" t="s">
        <v>579</v>
      </c>
      <c r="F46" s="205">
        <v>30000</v>
      </c>
      <c r="G46" s="208">
        <v>0</v>
      </c>
      <c r="H46" s="208"/>
      <c r="I46" s="205">
        <f t="shared" si="0"/>
        <v>30000</v>
      </c>
    </row>
    <row r="47" spans="1:11" s="180" customFormat="1" x14ac:dyDescent="0.2">
      <c r="A47" s="194">
        <v>38</v>
      </c>
      <c r="B47" s="207" t="s">
        <v>524</v>
      </c>
      <c r="C47" s="203"/>
      <c r="D47" s="203" t="s">
        <v>525</v>
      </c>
      <c r="E47" s="207" t="s">
        <v>575</v>
      </c>
      <c r="F47" s="205">
        <v>25950</v>
      </c>
      <c r="G47" s="208">
        <v>0</v>
      </c>
      <c r="H47" s="208"/>
      <c r="I47" s="205">
        <f t="shared" si="0"/>
        <v>25950</v>
      </c>
    </row>
    <row r="48" spans="1:11" s="180" customFormat="1" x14ac:dyDescent="0.2">
      <c r="A48" s="194">
        <v>39</v>
      </c>
      <c r="B48" s="207" t="s">
        <v>527</v>
      </c>
      <c r="C48" s="203"/>
      <c r="D48" s="203" t="s">
        <v>525</v>
      </c>
      <c r="E48" s="207" t="s">
        <v>575</v>
      </c>
      <c r="F48" s="205">
        <v>29000</v>
      </c>
      <c r="G48" s="208">
        <v>0</v>
      </c>
      <c r="H48" s="208"/>
      <c r="I48" s="205">
        <f t="shared" si="0"/>
        <v>29000</v>
      </c>
    </row>
    <row r="49" spans="1:10" s="180" customFormat="1" x14ac:dyDescent="0.2">
      <c r="A49" s="194">
        <v>40</v>
      </c>
      <c r="B49" s="207" t="s">
        <v>558</v>
      </c>
      <c r="C49" s="203"/>
      <c r="D49" s="203" t="s">
        <v>525</v>
      </c>
      <c r="E49" s="207" t="s">
        <v>577</v>
      </c>
      <c r="F49" s="205">
        <v>29000</v>
      </c>
      <c r="G49" s="208">
        <v>0</v>
      </c>
      <c r="H49" s="208"/>
      <c r="I49" s="205">
        <f t="shared" si="0"/>
        <v>29000</v>
      </c>
    </row>
    <row r="50" spans="1:10" s="180" customFormat="1" x14ac:dyDescent="0.2">
      <c r="A50" s="194">
        <v>41</v>
      </c>
      <c r="B50" s="207" t="s">
        <v>524</v>
      </c>
      <c r="C50" s="203"/>
      <c r="D50" s="203" t="s">
        <v>525</v>
      </c>
      <c r="E50" s="207" t="s">
        <v>575</v>
      </c>
      <c r="F50" s="205">
        <v>29000</v>
      </c>
      <c r="G50" s="208">
        <v>0</v>
      </c>
      <c r="H50" s="208"/>
      <c r="I50" s="205">
        <f t="shared" si="0"/>
        <v>29000</v>
      </c>
    </row>
    <row r="51" spans="1:10" s="180" customFormat="1" x14ac:dyDescent="0.2">
      <c r="A51" s="194">
        <v>42</v>
      </c>
      <c r="B51" s="207" t="s">
        <v>568</v>
      </c>
      <c r="C51" s="203"/>
      <c r="D51" s="203" t="s">
        <v>525</v>
      </c>
      <c r="E51" s="207" t="s">
        <v>577</v>
      </c>
      <c r="F51" s="205">
        <v>29800</v>
      </c>
      <c r="G51" s="208">
        <v>0</v>
      </c>
      <c r="H51" s="208"/>
      <c r="I51" s="205">
        <f t="shared" si="0"/>
        <v>29800</v>
      </c>
    </row>
    <row r="52" spans="1:10" s="180" customFormat="1" x14ac:dyDescent="0.2">
      <c r="A52" s="194">
        <v>43</v>
      </c>
      <c r="B52" s="207" t="s">
        <v>574</v>
      </c>
      <c r="C52" s="203"/>
      <c r="D52" s="203" t="s">
        <v>525</v>
      </c>
      <c r="E52" s="207" t="s">
        <v>580</v>
      </c>
      <c r="F52" s="205">
        <v>30000</v>
      </c>
      <c r="G52" s="208">
        <v>0</v>
      </c>
      <c r="H52" s="208"/>
      <c r="I52" s="205">
        <f t="shared" si="0"/>
        <v>30000</v>
      </c>
    </row>
    <row r="53" spans="1:10" s="180" customFormat="1" x14ac:dyDescent="0.2">
      <c r="A53" s="194">
        <v>44</v>
      </c>
      <c r="B53" s="207" t="s">
        <v>527</v>
      </c>
      <c r="C53" s="203"/>
      <c r="D53" s="203" t="s">
        <v>525</v>
      </c>
      <c r="E53" s="207" t="s">
        <v>575</v>
      </c>
      <c r="F53" s="205">
        <v>25700</v>
      </c>
      <c r="G53" s="208">
        <v>0</v>
      </c>
      <c r="H53" s="208"/>
      <c r="I53" s="205">
        <f t="shared" si="0"/>
        <v>25700</v>
      </c>
    </row>
    <row r="54" spans="1:10" s="180" customFormat="1" x14ac:dyDescent="0.2">
      <c r="A54" s="194">
        <v>45</v>
      </c>
      <c r="B54" s="207" t="s">
        <v>524</v>
      </c>
      <c r="C54" s="203"/>
      <c r="D54" s="203" t="s">
        <v>525</v>
      </c>
      <c r="E54" s="207" t="s">
        <v>575</v>
      </c>
      <c r="F54" s="205">
        <v>23700</v>
      </c>
      <c r="G54" s="208">
        <v>0</v>
      </c>
      <c r="H54" s="208"/>
      <c r="I54" s="205">
        <f t="shared" si="0"/>
        <v>23700</v>
      </c>
    </row>
    <row r="55" spans="1:10" s="180" customFormat="1" x14ac:dyDescent="0.2">
      <c r="A55" s="194">
        <v>46</v>
      </c>
      <c r="B55" s="207" t="s">
        <v>568</v>
      </c>
      <c r="C55" s="203"/>
      <c r="D55" s="203" t="s">
        <v>525</v>
      </c>
      <c r="E55" s="207" t="s">
        <v>581</v>
      </c>
      <c r="F55" s="205">
        <v>30000</v>
      </c>
      <c r="G55" s="208">
        <v>0</v>
      </c>
      <c r="H55" s="208"/>
      <c r="I55" s="205">
        <f t="shared" si="0"/>
        <v>30000</v>
      </c>
    </row>
    <row r="56" spans="1:10" s="180" customFormat="1" x14ac:dyDescent="0.2">
      <c r="A56" s="194">
        <v>47</v>
      </c>
      <c r="B56" s="207" t="s">
        <v>571</v>
      </c>
      <c r="C56" s="203"/>
      <c r="D56" s="203" t="s">
        <v>525</v>
      </c>
      <c r="E56" s="207" t="s">
        <v>557</v>
      </c>
      <c r="F56" s="205">
        <v>19800</v>
      </c>
      <c r="G56" s="208">
        <v>0</v>
      </c>
      <c r="H56" s="208"/>
      <c r="I56" s="205">
        <f t="shared" si="0"/>
        <v>19800</v>
      </c>
    </row>
    <row r="57" spans="1:10" s="180" customFormat="1" x14ac:dyDescent="0.2">
      <c r="A57" s="194">
        <v>48</v>
      </c>
      <c r="B57" s="207" t="s">
        <v>568</v>
      </c>
      <c r="C57" s="203"/>
      <c r="D57" s="203" t="s">
        <v>525</v>
      </c>
      <c r="E57" s="207" t="s">
        <v>580</v>
      </c>
      <c r="F57" s="205">
        <v>29800</v>
      </c>
      <c r="G57" s="208">
        <v>0</v>
      </c>
      <c r="H57" s="208"/>
      <c r="I57" s="205">
        <f t="shared" si="0"/>
        <v>29800</v>
      </c>
    </row>
    <row r="58" spans="1:10" s="206" customFormat="1" x14ac:dyDescent="0.2">
      <c r="A58" s="194">
        <v>49</v>
      </c>
      <c r="B58" s="207" t="s">
        <v>527</v>
      </c>
      <c r="C58" s="203"/>
      <c r="D58" s="203" t="s">
        <v>525</v>
      </c>
      <c r="E58" s="207" t="s">
        <v>575</v>
      </c>
      <c r="F58" s="205">
        <v>19500</v>
      </c>
      <c r="G58" s="208">
        <v>0</v>
      </c>
      <c r="H58" s="208"/>
      <c r="I58" s="205">
        <f t="shared" si="0"/>
        <v>19500</v>
      </c>
      <c r="J58" s="180"/>
    </row>
    <row r="59" spans="1:10" s="180" customFormat="1" x14ac:dyDescent="0.2">
      <c r="A59" s="194">
        <v>50</v>
      </c>
      <c r="B59" s="207" t="s">
        <v>558</v>
      </c>
      <c r="C59" s="203"/>
      <c r="D59" s="203" t="s">
        <v>525</v>
      </c>
      <c r="E59" s="207" t="s">
        <v>577</v>
      </c>
      <c r="F59" s="205">
        <v>30000</v>
      </c>
      <c r="G59" s="208">
        <v>0</v>
      </c>
      <c r="H59" s="208"/>
      <c r="I59" s="205">
        <f t="shared" si="0"/>
        <v>30000</v>
      </c>
    </row>
    <row r="60" spans="1:10" s="180" customFormat="1" x14ac:dyDescent="0.2">
      <c r="A60" s="194">
        <v>51</v>
      </c>
      <c r="B60" s="207" t="s">
        <v>568</v>
      </c>
      <c r="C60" s="203"/>
      <c r="D60" s="203" t="s">
        <v>525</v>
      </c>
      <c r="E60" s="207" t="s">
        <v>577</v>
      </c>
      <c r="F60" s="205">
        <v>30000</v>
      </c>
      <c r="G60" s="208">
        <v>0</v>
      </c>
      <c r="H60" s="208"/>
      <c r="I60" s="205">
        <f t="shared" si="0"/>
        <v>30000</v>
      </c>
    </row>
    <row r="61" spans="1:10" s="180" customFormat="1" ht="25.5" x14ac:dyDescent="0.2">
      <c r="A61" s="194">
        <v>52</v>
      </c>
      <c r="B61" s="207" t="s">
        <v>582</v>
      </c>
      <c r="C61" s="203"/>
      <c r="D61" s="203" t="s">
        <v>525</v>
      </c>
      <c r="E61" s="207" t="s">
        <v>583</v>
      </c>
      <c r="F61" s="205">
        <v>30000</v>
      </c>
      <c r="G61" s="208">
        <v>0</v>
      </c>
      <c r="H61" s="208"/>
      <c r="I61" s="205">
        <f t="shared" si="0"/>
        <v>30000</v>
      </c>
    </row>
    <row r="62" spans="1:10" s="180" customFormat="1" x14ac:dyDescent="0.2">
      <c r="A62" s="194">
        <v>53</v>
      </c>
      <c r="B62" s="207" t="s">
        <v>568</v>
      </c>
      <c r="C62" s="203"/>
      <c r="D62" s="203" t="s">
        <v>525</v>
      </c>
      <c r="E62" s="207" t="s">
        <v>577</v>
      </c>
      <c r="F62" s="205">
        <v>30000</v>
      </c>
      <c r="G62" s="208">
        <v>0</v>
      </c>
      <c r="H62" s="208"/>
      <c r="I62" s="205">
        <f t="shared" si="0"/>
        <v>30000</v>
      </c>
    </row>
    <row r="63" spans="1:10" s="180" customFormat="1" x14ac:dyDescent="0.2">
      <c r="A63" s="194">
        <v>54</v>
      </c>
      <c r="B63" s="207" t="s">
        <v>558</v>
      </c>
      <c r="C63" s="203"/>
      <c r="D63" s="203" t="s">
        <v>525</v>
      </c>
      <c r="E63" s="207" t="s">
        <v>577</v>
      </c>
      <c r="F63" s="205">
        <v>30000</v>
      </c>
      <c r="G63" s="208">
        <v>0</v>
      </c>
      <c r="H63" s="208"/>
      <c r="I63" s="205">
        <f t="shared" si="0"/>
        <v>30000</v>
      </c>
    </row>
    <row r="64" spans="1:10" s="180" customFormat="1" ht="25.5" x14ac:dyDescent="0.2">
      <c r="A64" s="194">
        <v>55</v>
      </c>
      <c r="B64" s="207" t="s">
        <v>568</v>
      </c>
      <c r="C64" s="203"/>
      <c r="D64" s="203" t="s">
        <v>525</v>
      </c>
      <c r="E64" s="207" t="s">
        <v>584</v>
      </c>
      <c r="F64" s="205">
        <v>29600</v>
      </c>
      <c r="G64" s="208">
        <v>0</v>
      </c>
      <c r="H64" s="208"/>
      <c r="I64" s="205">
        <f t="shared" si="0"/>
        <v>29600</v>
      </c>
    </row>
    <row r="65" spans="1:9" s="180" customFormat="1" x14ac:dyDescent="0.2">
      <c r="A65" s="194">
        <v>56</v>
      </c>
      <c r="B65" s="207" t="s">
        <v>524</v>
      </c>
      <c r="C65" s="203"/>
      <c r="D65" s="203" t="s">
        <v>525</v>
      </c>
      <c r="E65" s="207" t="s">
        <v>575</v>
      </c>
      <c r="F65" s="205">
        <v>25500</v>
      </c>
      <c r="G65" s="208">
        <v>0</v>
      </c>
      <c r="H65" s="208"/>
      <c r="I65" s="205">
        <f t="shared" si="0"/>
        <v>25500</v>
      </c>
    </row>
    <row r="66" spans="1:9" s="180" customFormat="1" x14ac:dyDescent="0.2">
      <c r="A66" s="194">
        <v>57</v>
      </c>
      <c r="B66" s="207" t="s">
        <v>527</v>
      </c>
      <c r="C66" s="203"/>
      <c r="D66" s="203" t="s">
        <v>525</v>
      </c>
      <c r="E66" s="207" t="s">
        <v>575</v>
      </c>
      <c r="F66" s="205">
        <v>19500</v>
      </c>
      <c r="G66" s="208">
        <v>0</v>
      </c>
      <c r="H66" s="208"/>
      <c r="I66" s="205">
        <f t="shared" si="0"/>
        <v>19500</v>
      </c>
    </row>
    <row r="67" spans="1:9" s="180" customFormat="1" ht="25.5" x14ac:dyDescent="0.2">
      <c r="A67" s="194">
        <v>58</v>
      </c>
      <c r="B67" s="207" t="s">
        <v>558</v>
      </c>
      <c r="C67" s="203"/>
      <c r="D67" s="203" t="s">
        <v>525</v>
      </c>
      <c r="E67" s="207" t="s">
        <v>585</v>
      </c>
      <c r="F67" s="205">
        <v>29500</v>
      </c>
      <c r="G67" s="208">
        <v>0</v>
      </c>
      <c r="H67" s="208"/>
      <c r="I67" s="205">
        <f t="shared" si="0"/>
        <v>29500</v>
      </c>
    </row>
    <row r="68" spans="1:9" s="180" customFormat="1" ht="25.5" x14ac:dyDescent="0.2">
      <c r="A68" s="194">
        <v>59</v>
      </c>
      <c r="B68" s="207" t="s">
        <v>568</v>
      </c>
      <c r="C68" s="203"/>
      <c r="D68" s="203" t="s">
        <v>525</v>
      </c>
      <c r="E68" s="207" t="s">
        <v>586</v>
      </c>
      <c r="F68" s="205">
        <v>30000</v>
      </c>
      <c r="G68" s="208">
        <v>0</v>
      </c>
      <c r="H68" s="208"/>
      <c r="I68" s="205">
        <f t="shared" si="0"/>
        <v>30000</v>
      </c>
    </row>
    <row r="69" spans="1:9" s="180" customFormat="1" x14ac:dyDescent="0.2">
      <c r="A69" s="194">
        <v>60</v>
      </c>
      <c r="B69" s="207" t="s">
        <v>582</v>
      </c>
      <c r="C69" s="203"/>
      <c r="D69" s="203" t="s">
        <v>525</v>
      </c>
      <c r="E69" s="207" t="s">
        <v>587</v>
      </c>
      <c r="F69" s="205">
        <v>30000</v>
      </c>
      <c r="G69" s="208">
        <v>0</v>
      </c>
      <c r="H69" s="208"/>
      <c r="I69" s="205">
        <f t="shared" si="0"/>
        <v>30000</v>
      </c>
    </row>
    <row r="70" spans="1:9" s="180" customFormat="1" x14ac:dyDescent="0.2">
      <c r="A70" s="194">
        <v>61</v>
      </c>
      <c r="B70" s="207" t="s">
        <v>568</v>
      </c>
      <c r="C70" s="203"/>
      <c r="D70" s="203" t="s">
        <v>525</v>
      </c>
      <c r="E70" s="207" t="s">
        <v>575</v>
      </c>
      <c r="F70" s="205">
        <v>29800</v>
      </c>
      <c r="G70" s="208">
        <v>0</v>
      </c>
      <c r="H70" s="208"/>
      <c r="I70" s="205">
        <f t="shared" ref="I70:I133" si="1">SUM(F70-G70)</f>
        <v>29800</v>
      </c>
    </row>
    <row r="71" spans="1:9" s="180" customFormat="1" x14ac:dyDescent="0.2">
      <c r="A71" s="194">
        <v>62</v>
      </c>
      <c r="B71" s="207" t="s">
        <v>571</v>
      </c>
      <c r="C71" s="203"/>
      <c r="D71" s="203" t="s">
        <v>525</v>
      </c>
      <c r="E71" s="207" t="s">
        <v>557</v>
      </c>
      <c r="F71" s="205">
        <v>29700</v>
      </c>
      <c r="G71" s="208">
        <v>0</v>
      </c>
      <c r="H71" s="208"/>
      <c r="I71" s="205">
        <f t="shared" si="1"/>
        <v>29700</v>
      </c>
    </row>
    <row r="72" spans="1:9" s="180" customFormat="1" x14ac:dyDescent="0.2">
      <c r="A72" s="194">
        <v>63</v>
      </c>
      <c r="B72" s="207" t="s">
        <v>588</v>
      </c>
      <c r="C72" s="203"/>
      <c r="D72" s="203" t="s">
        <v>525</v>
      </c>
      <c r="E72" s="207" t="s">
        <v>587</v>
      </c>
      <c r="F72" s="205">
        <v>30000</v>
      </c>
      <c r="G72" s="208">
        <v>0</v>
      </c>
      <c r="H72" s="208"/>
      <c r="I72" s="205">
        <f t="shared" si="1"/>
        <v>30000</v>
      </c>
    </row>
    <row r="73" spans="1:9" s="180" customFormat="1" x14ac:dyDescent="0.2">
      <c r="A73" s="194">
        <v>64</v>
      </c>
      <c r="B73" s="207" t="s">
        <v>568</v>
      </c>
      <c r="C73" s="203"/>
      <c r="D73" s="203" t="s">
        <v>525</v>
      </c>
      <c r="E73" s="207" t="s">
        <v>528</v>
      </c>
      <c r="F73" s="205">
        <v>28000</v>
      </c>
      <c r="G73" s="208">
        <v>0</v>
      </c>
      <c r="H73" s="208"/>
      <c r="I73" s="205">
        <f t="shared" si="1"/>
        <v>28000</v>
      </c>
    </row>
    <row r="74" spans="1:9" s="180" customFormat="1" x14ac:dyDescent="0.2">
      <c r="A74" s="194">
        <v>65</v>
      </c>
      <c r="B74" s="207" t="s">
        <v>558</v>
      </c>
      <c r="C74" s="203"/>
      <c r="D74" s="203" t="s">
        <v>525</v>
      </c>
      <c r="E74" s="207" t="s">
        <v>589</v>
      </c>
      <c r="F74" s="205">
        <v>30000</v>
      </c>
      <c r="G74" s="208">
        <v>0</v>
      </c>
      <c r="H74" s="208"/>
      <c r="I74" s="205">
        <f t="shared" si="1"/>
        <v>30000</v>
      </c>
    </row>
    <row r="75" spans="1:9" s="180" customFormat="1" x14ac:dyDescent="0.2">
      <c r="A75" s="194">
        <v>66</v>
      </c>
      <c r="B75" s="207" t="s">
        <v>571</v>
      </c>
      <c r="C75" s="203"/>
      <c r="D75" s="203" t="s">
        <v>525</v>
      </c>
      <c r="E75" s="207" t="s">
        <v>557</v>
      </c>
      <c r="F75" s="205">
        <v>29700</v>
      </c>
      <c r="G75" s="208">
        <v>0</v>
      </c>
      <c r="H75" s="208"/>
      <c r="I75" s="205">
        <f t="shared" si="1"/>
        <v>29700</v>
      </c>
    </row>
    <row r="76" spans="1:9" s="180" customFormat="1" ht="25.5" x14ac:dyDescent="0.2">
      <c r="A76" s="194">
        <v>67</v>
      </c>
      <c r="B76" s="207" t="s">
        <v>568</v>
      </c>
      <c r="C76" s="203"/>
      <c r="D76" s="203" t="s">
        <v>525</v>
      </c>
      <c r="E76" s="207" t="s">
        <v>590</v>
      </c>
      <c r="F76" s="205">
        <v>30000</v>
      </c>
      <c r="G76" s="208">
        <v>0</v>
      </c>
      <c r="H76" s="208"/>
      <c r="I76" s="205">
        <f t="shared" si="1"/>
        <v>30000</v>
      </c>
    </row>
    <row r="77" spans="1:9" s="180" customFormat="1" x14ac:dyDescent="0.2">
      <c r="A77" s="194">
        <v>68</v>
      </c>
      <c r="B77" s="207" t="s">
        <v>558</v>
      </c>
      <c r="C77" s="203"/>
      <c r="D77" s="203" t="s">
        <v>525</v>
      </c>
      <c r="E77" s="207" t="s">
        <v>577</v>
      </c>
      <c r="F77" s="205">
        <v>30000</v>
      </c>
      <c r="G77" s="208">
        <v>0</v>
      </c>
      <c r="H77" s="208"/>
      <c r="I77" s="205">
        <f t="shared" si="1"/>
        <v>30000</v>
      </c>
    </row>
    <row r="78" spans="1:9" s="180" customFormat="1" x14ac:dyDescent="0.2">
      <c r="A78" s="194">
        <v>69</v>
      </c>
      <c r="B78" s="207" t="s">
        <v>568</v>
      </c>
      <c r="C78" s="203"/>
      <c r="D78" s="203" t="s">
        <v>525</v>
      </c>
      <c r="E78" s="207" t="s">
        <v>577</v>
      </c>
      <c r="F78" s="205">
        <v>29500</v>
      </c>
      <c r="G78" s="208">
        <v>0</v>
      </c>
      <c r="H78" s="208"/>
      <c r="I78" s="205">
        <f t="shared" si="1"/>
        <v>29500</v>
      </c>
    </row>
    <row r="79" spans="1:9" s="180" customFormat="1" x14ac:dyDescent="0.2">
      <c r="A79" s="194">
        <v>70</v>
      </c>
      <c r="B79" s="207" t="s">
        <v>574</v>
      </c>
      <c r="C79" s="203"/>
      <c r="D79" s="203" t="s">
        <v>525</v>
      </c>
      <c r="E79" s="207" t="s">
        <v>591</v>
      </c>
      <c r="F79" s="205">
        <v>29600</v>
      </c>
      <c r="G79" s="208">
        <v>0</v>
      </c>
      <c r="H79" s="208"/>
      <c r="I79" s="205">
        <f t="shared" si="1"/>
        <v>29600</v>
      </c>
    </row>
    <row r="80" spans="1:9" s="180" customFormat="1" x14ac:dyDescent="0.2">
      <c r="A80" s="194">
        <v>71</v>
      </c>
      <c r="B80" s="207" t="s">
        <v>558</v>
      </c>
      <c r="C80" s="203"/>
      <c r="D80" s="203" t="s">
        <v>525</v>
      </c>
      <c r="E80" s="207" t="s">
        <v>577</v>
      </c>
      <c r="F80" s="205">
        <v>30000</v>
      </c>
      <c r="G80" s="208">
        <v>0</v>
      </c>
      <c r="H80" s="208"/>
      <c r="I80" s="205">
        <f t="shared" si="1"/>
        <v>30000</v>
      </c>
    </row>
    <row r="81" spans="1:9" s="180" customFormat="1" x14ac:dyDescent="0.2">
      <c r="A81" s="194">
        <v>72</v>
      </c>
      <c r="B81" s="207" t="s">
        <v>588</v>
      </c>
      <c r="C81" s="203"/>
      <c r="D81" s="203" t="s">
        <v>525</v>
      </c>
      <c r="E81" s="207" t="s">
        <v>579</v>
      </c>
      <c r="F81" s="205">
        <v>30000</v>
      </c>
      <c r="G81" s="208">
        <v>0</v>
      </c>
      <c r="H81" s="208"/>
      <c r="I81" s="205">
        <f t="shared" si="1"/>
        <v>30000</v>
      </c>
    </row>
    <row r="82" spans="1:9" s="180" customFormat="1" x14ac:dyDescent="0.2">
      <c r="A82" s="194">
        <v>73</v>
      </c>
      <c r="B82" s="207" t="s">
        <v>571</v>
      </c>
      <c r="C82" s="203"/>
      <c r="D82" s="203" t="s">
        <v>525</v>
      </c>
      <c r="E82" s="207" t="s">
        <v>557</v>
      </c>
      <c r="F82" s="205">
        <v>29700</v>
      </c>
      <c r="G82" s="208">
        <v>0</v>
      </c>
      <c r="H82" s="208"/>
      <c r="I82" s="205">
        <f t="shared" si="1"/>
        <v>29700</v>
      </c>
    </row>
    <row r="83" spans="1:9" s="180" customFormat="1" x14ac:dyDescent="0.2">
      <c r="A83" s="194">
        <v>74</v>
      </c>
      <c r="B83" s="207" t="s">
        <v>558</v>
      </c>
      <c r="C83" s="203"/>
      <c r="D83" s="203" t="s">
        <v>525</v>
      </c>
      <c r="E83" s="207" t="s">
        <v>579</v>
      </c>
      <c r="F83" s="205">
        <v>30000</v>
      </c>
      <c r="G83" s="208">
        <v>0</v>
      </c>
      <c r="H83" s="208"/>
      <c r="I83" s="205">
        <f t="shared" si="1"/>
        <v>30000</v>
      </c>
    </row>
    <row r="84" spans="1:9" s="180" customFormat="1" ht="25.5" x14ac:dyDescent="0.2">
      <c r="A84" s="194">
        <v>75</v>
      </c>
      <c r="B84" s="207" t="s">
        <v>563</v>
      </c>
      <c r="C84" s="203"/>
      <c r="D84" s="203" t="s">
        <v>525</v>
      </c>
      <c r="E84" s="207" t="s">
        <v>592</v>
      </c>
      <c r="F84" s="205">
        <v>29950</v>
      </c>
      <c r="G84" s="208">
        <v>0</v>
      </c>
      <c r="H84" s="208"/>
      <c r="I84" s="205">
        <f t="shared" si="1"/>
        <v>29950</v>
      </c>
    </row>
    <row r="85" spans="1:9" s="180" customFormat="1" ht="25.5" x14ac:dyDescent="0.2">
      <c r="A85" s="194">
        <v>76</v>
      </c>
      <c r="B85" s="207" t="s">
        <v>565</v>
      </c>
      <c r="C85" s="203"/>
      <c r="D85" s="203" t="s">
        <v>525</v>
      </c>
      <c r="E85" s="207" t="s">
        <v>567</v>
      </c>
      <c r="F85" s="205">
        <v>10000</v>
      </c>
      <c r="G85" s="208">
        <v>0</v>
      </c>
      <c r="H85" s="208"/>
      <c r="I85" s="205">
        <f t="shared" si="1"/>
        <v>10000</v>
      </c>
    </row>
    <row r="86" spans="1:9" s="180" customFormat="1" x14ac:dyDescent="0.2">
      <c r="A86" s="194">
        <v>77</v>
      </c>
      <c r="B86" s="207" t="s">
        <v>568</v>
      </c>
      <c r="C86" s="203"/>
      <c r="D86" s="203" t="s">
        <v>525</v>
      </c>
      <c r="E86" s="207" t="s">
        <v>528</v>
      </c>
      <c r="F86" s="205">
        <v>28000</v>
      </c>
      <c r="G86" s="208">
        <v>0</v>
      </c>
      <c r="H86" s="208"/>
      <c r="I86" s="205">
        <f t="shared" si="1"/>
        <v>28000</v>
      </c>
    </row>
    <row r="87" spans="1:9" s="180" customFormat="1" x14ac:dyDescent="0.2">
      <c r="A87" s="194">
        <v>78</v>
      </c>
      <c r="B87" s="207" t="s">
        <v>588</v>
      </c>
      <c r="C87" s="203"/>
      <c r="D87" s="203" t="s">
        <v>525</v>
      </c>
      <c r="E87" s="207" t="s">
        <v>593</v>
      </c>
      <c r="F87" s="205">
        <v>29500</v>
      </c>
      <c r="G87" s="208">
        <v>0</v>
      </c>
      <c r="H87" s="208"/>
      <c r="I87" s="205">
        <f t="shared" si="1"/>
        <v>29500</v>
      </c>
    </row>
    <row r="88" spans="1:9" s="180" customFormat="1" x14ac:dyDescent="0.2">
      <c r="A88" s="194">
        <v>79</v>
      </c>
      <c r="B88" s="207" t="s">
        <v>558</v>
      </c>
      <c r="C88" s="203"/>
      <c r="D88" s="203" t="s">
        <v>525</v>
      </c>
      <c r="E88" s="207" t="s">
        <v>587</v>
      </c>
      <c r="F88" s="205">
        <v>30000</v>
      </c>
      <c r="G88" s="208">
        <v>0</v>
      </c>
      <c r="H88" s="208"/>
      <c r="I88" s="205">
        <f t="shared" si="1"/>
        <v>30000</v>
      </c>
    </row>
    <row r="89" spans="1:9" s="180" customFormat="1" ht="25.5" x14ac:dyDescent="0.2">
      <c r="A89" s="194">
        <v>80</v>
      </c>
      <c r="B89" s="207" t="s">
        <v>582</v>
      </c>
      <c r="C89" s="203"/>
      <c r="D89" s="203" t="s">
        <v>525</v>
      </c>
      <c r="E89" s="207" t="s">
        <v>594</v>
      </c>
      <c r="F89" s="205">
        <v>29600</v>
      </c>
      <c r="G89" s="208">
        <v>0</v>
      </c>
      <c r="H89" s="208"/>
      <c r="I89" s="205">
        <f t="shared" si="1"/>
        <v>29600</v>
      </c>
    </row>
    <row r="90" spans="1:9" s="180" customFormat="1" x14ac:dyDescent="0.2">
      <c r="A90" s="194">
        <v>81</v>
      </c>
      <c r="B90" s="207" t="s">
        <v>563</v>
      </c>
      <c r="C90" s="203"/>
      <c r="D90" s="203" t="s">
        <v>525</v>
      </c>
      <c r="E90" s="207" t="s">
        <v>566</v>
      </c>
      <c r="F90" s="205">
        <v>28300</v>
      </c>
      <c r="G90" s="208">
        <v>0</v>
      </c>
      <c r="H90" s="208"/>
      <c r="I90" s="205">
        <f t="shared" si="1"/>
        <v>28300</v>
      </c>
    </row>
    <row r="91" spans="1:9" s="180" customFormat="1" ht="25.5" x14ac:dyDescent="0.2">
      <c r="A91" s="194">
        <v>82</v>
      </c>
      <c r="B91" s="207" t="s">
        <v>558</v>
      </c>
      <c r="C91" s="203"/>
      <c r="D91" s="203" t="s">
        <v>525</v>
      </c>
      <c r="E91" s="207" t="s">
        <v>595</v>
      </c>
      <c r="F91" s="205">
        <v>29600</v>
      </c>
      <c r="G91" s="208">
        <v>0</v>
      </c>
      <c r="H91" s="208"/>
      <c r="I91" s="205">
        <f t="shared" si="1"/>
        <v>29600</v>
      </c>
    </row>
    <row r="92" spans="1:9" s="180" customFormat="1" x14ac:dyDescent="0.2">
      <c r="A92" s="194">
        <v>83</v>
      </c>
      <c r="B92" s="207" t="s">
        <v>571</v>
      </c>
      <c r="C92" s="203"/>
      <c r="D92" s="203" t="s">
        <v>525</v>
      </c>
      <c r="E92" s="207" t="s">
        <v>596</v>
      </c>
      <c r="F92" s="205">
        <v>29700</v>
      </c>
      <c r="G92" s="208">
        <v>0</v>
      </c>
      <c r="H92" s="208"/>
      <c r="I92" s="205">
        <f t="shared" si="1"/>
        <v>29700</v>
      </c>
    </row>
    <row r="93" spans="1:9" s="180" customFormat="1" x14ac:dyDescent="0.2">
      <c r="A93" s="194">
        <v>84</v>
      </c>
      <c r="B93" s="207" t="s">
        <v>568</v>
      </c>
      <c r="C93" s="203"/>
      <c r="D93" s="203" t="s">
        <v>525</v>
      </c>
      <c r="E93" s="207" t="s">
        <v>597</v>
      </c>
      <c r="F93" s="205">
        <v>29700</v>
      </c>
      <c r="G93" s="208">
        <v>0</v>
      </c>
      <c r="H93" s="208"/>
      <c r="I93" s="205">
        <f t="shared" si="1"/>
        <v>29700</v>
      </c>
    </row>
    <row r="94" spans="1:9" s="180" customFormat="1" ht="25.5" x14ac:dyDescent="0.2">
      <c r="A94" s="194">
        <v>85</v>
      </c>
      <c r="B94" s="207" t="s">
        <v>565</v>
      </c>
      <c r="C94" s="203"/>
      <c r="D94" s="203" t="s">
        <v>525</v>
      </c>
      <c r="E94" s="207" t="s">
        <v>567</v>
      </c>
      <c r="F94" s="205">
        <v>22000</v>
      </c>
      <c r="G94" s="208">
        <v>0</v>
      </c>
      <c r="H94" s="208"/>
      <c r="I94" s="205">
        <f t="shared" si="1"/>
        <v>22000</v>
      </c>
    </row>
    <row r="95" spans="1:9" s="180" customFormat="1" ht="25.5" x14ac:dyDescent="0.2">
      <c r="A95" s="194">
        <v>86</v>
      </c>
      <c r="B95" s="207" t="s">
        <v>558</v>
      </c>
      <c r="C95" s="203"/>
      <c r="D95" s="203" t="s">
        <v>525</v>
      </c>
      <c r="E95" s="207" t="s">
        <v>598</v>
      </c>
      <c r="F95" s="205">
        <v>29500</v>
      </c>
      <c r="G95" s="208">
        <v>0</v>
      </c>
      <c r="H95" s="208"/>
      <c r="I95" s="205">
        <f t="shared" si="1"/>
        <v>29500</v>
      </c>
    </row>
    <row r="96" spans="1:9" s="180" customFormat="1" x14ac:dyDescent="0.2">
      <c r="A96" s="194">
        <v>87</v>
      </c>
      <c r="B96" s="207" t="s">
        <v>599</v>
      </c>
      <c r="C96" s="203"/>
      <c r="D96" s="203" t="s">
        <v>525</v>
      </c>
      <c r="E96" s="207" t="s">
        <v>579</v>
      </c>
      <c r="F96" s="205">
        <v>30000</v>
      </c>
      <c r="G96" s="208">
        <v>0</v>
      </c>
      <c r="H96" s="208"/>
      <c r="I96" s="205">
        <f t="shared" si="1"/>
        <v>30000</v>
      </c>
    </row>
    <row r="97" spans="1:9" s="180" customFormat="1" ht="25.5" x14ac:dyDescent="0.2">
      <c r="A97" s="194">
        <v>88</v>
      </c>
      <c r="B97" s="207" t="s">
        <v>565</v>
      </c>
      <c r="C97" s="203"/>
      <c r="D97" s="203" t="s">
        <v>525</v>
      </c>
      <c r="E97" s="207" t="s">
        <v>600</v>
      </c>
      <c r="F97" s="205">
        <v>25600</v>
      </c>
      <c r="G97" s="208">
        <v>0</v>
      </c>
      <c r="H97" s="208"/>
      <c r="I97" s="205">
        <f t="shared" si="1"/>
        <v>25600</v>
      </c>
    </row>
    <row r="98" spans="1:9" s="180" customFormat="1" x14ac:dyDescent="0.2">
      <c r="A98" s="194">
        <v>89</v>
      </c>
      <c r="B98" s="207" t="s">
        <v>558</v>
      </c>
      <c r="C98" s="203"/>
      <c r="D98" s="203" t="s">
        <v>525</v>
      </c>
      <c r="E98" s="207" t="s">
        <v>577</v>
      </c>
      <c r="F98" s="205">
        <v>30000</v>
      </c>
      <c r="G98" s="208">
        <v>0</v>
      </c>
      <c r="H98" s="208"/>
      <c r="I98" s="205">
        <f t="shared" si="1"/>
        <v>30000</v>
      </c>
    </row>
    <row r="99" spans="1:9" s="180" customFormat="1" ht="25.5" x14ac:dyDescent="0.2">
      <c r="A99" s="194">
        <v>90</v>
      </c>
      <c r="B99" s="207" t="s">
        <v>601</v>
      </c>
      <c r="C99" s="203"/>
      <c r="D99" s="203" t="s">
        <v>525</v>
      </c>
      <c r="E99" s="207" t="s">
        <v>602</v>
      </c>
      <c r="F99" s="205">
        <v>80000</v>
      </c>
      <c r="G99" s="208">
        <v>0</v>
      </c>
      <c r="H99" s="208"/>
      <c r="I99" s="205">
        <f t="shared" si="1"/>
        <v>80000</v>
      </c>
    </row>
    <row r="100" spans="1:9" s="180" customFormat="1" ht="25.5" x14ac:dyDescent="0.2">
      <c r="A100" s="194">
        <v>91</v>
      </c>
      <c r="B100" s="207" t="s">
        <v>601</v>
      </c>
      <c r="C100" s="203"/>
      <c r="D100" s="203" t="s">
        <v>525</v>
      </c>
      <c r="E100" s="207" t="s">
        <v>603</v>
      </c>
      <c r="F100" s="205">
        <v>240000</v>
      </c>
      <c r="G100" s="208">
        <v>0</v>
      </c>
      <c r="H100" s="208"/>
      <c r="I100" s="205">
        <f t="shared" si="1"/>
        <v>240000</v>
      </c>
    </row>
    <row r="101" spans="1:9" s="180" customFormat="1" x14ac:dyDescent="0.2">
      <c r="A101" s="194">
        <v>92</v>
      </c>
      <c r="B101" s="207" t="s">
        <v>604</v>
      </c>
      <c r="C101" s="203">
        <v>7201</v>
      </c>
      <c r="D101" s="203" t="s">
        <v>525</v>
      </c>
      <c r="E101" s="207" t="s">
        <v>605</v>
      </c>
      <c r="F101" s="205">
        <v>35000</v>
      </c>
      <c r="G101" s="208">
        <v>0</v>
      </c>
      <c r="H101" s="208"/>
      <c r="I101" s="205">
        <f t="shared" si="1"/>
        <v>35000</v>
      </c>
    </row>
    <row r="102" spans="1:9" s="180" customFormat="1" x14ac:dyDescent="0.2">
      <c r="A102" s="194">
        <v>93</v>
      </c>
      <c r="B102" s="207" t="s">
        <v>604</v>
      </c>
      <c r="C102" s="203">
        <v>7204</v>
      </c>
      <c r="D102" s="203" t="s">
        <v>525</v>
      </c>
      <c r="E102" s="207" t="s">
        <v>605</v>
      </c>
      <c r="F102" s="205">
        <v>35000</v>
      </c>
      <c r="G102" s="208">
        <v>0</v>
      </c>
      <c r="H102" s="208"/>
      <c r="I102" s="205">
        <f t="shared" si="1"/>
        <v>35000</v>
      </c>
    </row>
    <row r="103" spans="1:9" s="180" customFormat="1" x14ac:dyDescent="0.2">
      <c r="A103" s="194">
        <v>94</v>
      </c>
      <c r="B103" s="207" t="s">
        <v>606</v>
      </c>
      <c r="C103" s="203">
        <v>7205</v>
      </c>
      <c r="D103" s="203" t="s">
        <v>525</v>
      </c>
      <c r="E103" s="207" t="s">
        <v>605</v>
      </c>
      <c r="F103" s="205">
        <v>280000</v>
      </c>
      <c r="G103" s="208">
        <v>0</v>
      </c>
      <c r="H103" s="208"/>
      <c r="I103" s="205">
        <f t="shared" si="1"/>
        <v>280000</v>
      </c>
    </row>
    <row r="104" spans="1:9" s="180" customFormat="1" ht="25.5" x14ac:dyDescent="0.2">
      <c r="A104" s="194">
        <v>95</v>
      </c>
      <c r="B104" s="207" t="s">
        <v>607</v>
      </c>
      <c r="C104" s="203">
        <v>7206</v>
      </c>
      <c r="D104" s="203" t="s">
        <v>525</v>
      </c>
      <c r="E104" s="207" t="s">
        <v>608</v>
      </c>
      <c r="F104" s="205">
        <v>183000</v>
      </c>
      <c r="G104" s="208">
        <v>0</v>
      </c>
      <c r="H104" s="208"/>
      <c r="I104" s="205">
        <f t="shared" si="1"/>
        <v>183000</v>
      </c>
    </row>
    <row r="105" spans="1:9" s="180" customFormat="1" x14ac:dyDescent="0.2">
      <c r="A105" s="194">
        <v>96</v>
      </c>
      <c r="B105" s="207" t="s">
        <v>609</v>
      </c>
      <c r="C105" s="203">
        <v>7207</v>
      </c>
      <c r="D105" s="203" t="s">
        <v>525</v>
      </c>
      <c r="E105" s="207" t="s">
        <v>537</v>
      </c>
      <c r="F105" s="205">
        <v>187420</v>
      </c>
      <c r="G105" s="208">
        <v>0</v>
      </c>
      <c r="H105" s="208"/>
      <c r="I105" s="205">
        <f t="shared" si="1"/>
        <v>187420</v>
      </c>
    </row>
    <row r="106" spans="1:9" s="180" customFormat="1" x14ac:dyDescent="0.2">
      <c r="A106" s="194">
        <v>97</v>
      </c>
      <c r="B106" s="207" t="s">
        <v>604</v>
      </c>
      <c r="C106" s="203">
        <v>7209</v>
      </c>
      <c r="D106" s="203" t="s">
        <v>525</v>
      </c>
      <c r="E106" s="207" t="s">
        <v>605</v>
      </c>
      <c r="F106" s="205">
        <v>35000</v>
      </c>
      <c r="G106" s="208">
        <v>0</v>
      </c>
      <c r="H106" s="208"/>
      <c r="I106" s="205">
        <f t="shared" si="1"/>
        <v>35000</v>
      </c>
    </row>
    <row r="107" spans="1:9" s="180" customFormat="1" ht="25.5" x14ac:dyDescent="0.2">
      <c r="A107" s="194">
        <v>98</v>
      </c>
      <c r="B107" s="207" t="s">
        <v>610</v>
      </c>
      <c r="C107" s="203">
        <v>24523</v>
      </c>
      <c r="D107" s="203" t="s">
        <v>525</v>
      </c>
      <c r="E107" s="207" t="s">
        <v>611</v>
      </c>
      <c r="F107" s="205">
        <v>565600</v>
      </c>
      <c r="G107" s="208">
        <v>0</v>
      </c>
      <c r="H107" s="208"/>
      <c r="I107" s="205">
        <f t="shared" si="1"/>
        <v>565600</v>
      </c>
    </row>
    <row r="108" spans="1:9" s="180" customFormat="1" ht="25.5" x14ac:dyDescent="0.2">
      <c r="A108" s="194">
        <v>99</v>
      </c>
      <c r="B108" s="207" t="s">
        <v>610</v>
      </c>
      <c r="C108" s="203">
        <v>31382</v>
      </c>
      <c r="D108" s="203" t="s">
        <v>525</v>
      </c>
      <c r="E108" s="207" t="s">
        <v>612</v>
      </c>
      <c r="F108" s="205">
        <v>37500</v>
      </c>
      <c r="G108" s="208">
        <v>0</v>
      </c>
      <c r="H108" s="208"/>
      <c r="I108" s="205">
        <f t="shared" si="1"/>
        <v>37500</v>
      </c>
    </row>
    <row r="109" spans="1:9" s="180" customFormat="1" ht="25.5" x14ac:dyDescent="0.2">
      <c r="A109" s="194">
        <v>100</v>
      </c>
      <c r="B109" s="207" t="s">
        <v>610</v>
      </c>
      <c r="C109" s="203">
        <v>31383</v>
      </c>
      <c r="D109" s="203" t="s">
        <v>525</v>
      </c>
      <c r="E109" s="207" t="s">
        <v>613</v>
      </c>
      <c r="F109" s="205">
        <v>24490</v>
      </c>
      <c r="G109" s="208">
        <v>0</v>
      </c>
      <c r="H109" s="208"/>
      <c r="I109" s="205">
        <f t="shared" si="1"/>
        <v>24490</v>
      </c>
    </row>
    <row r="110" spans="1:9" s="180" customFormat="1" x14ac:dyDescent="0.2">
      <c r="A110" s="194">
        <v>101</v>
      </c>
      <c r="B110" s="207" t="s">
        <v>565</v>
      </c>
      <c r="C110" s="203"/>
      <c r="D110" s="203" t="s">
        <v>525</v>
      </c>
      <c r="E110" s="207" t="s">
        <v>566</v>
      </c>
      <c r="F110" s="205">
        <v>25400</v>
      </c>
      <c r="G110" s="208">
        <v>0</v>
      </c>
      <c r="H110" s="208"/>
      <c r="I110" s="205">
        <f t="shared" si="1"/>
        <v>25400</v>
      </c>
    </row>
    <row r="111" spans="1:9" s="180" customFormat="1" x14ac:dyDescent="0.2">
      <c r="A111" s="194">
        <v>102</v>
      </c>
      <c r="B111" s="207" t="s">
        <v>565</v>
      </c>
      <c r="C111" s="203"/>
      <c r="D111" s="203" t="s">
        <v>525</v>
      </c>
      <c r="E111" s="207" t="s">
        <v>566</v>
      </c>
      <c r="F111" s="205">
        <v>29000</v>
      </c>
      <c r="G111" s="208">
        <v>0</v>
      </c>
      <c r="H111" s="208"/>
      <c r="I111" s="205">
        <f t="shared" si="1"/>
        <v>29000</v>
      </c>
    </row>
    <row r="112" spans="1:9" s="196" customFormat="1" x14ac:dyDescent="0.2">
      <c r="A112" s="194">
        <v>103</v>
      </c>
      <c r="B112" s="207" t="s">
        <v>565</v>
      </c>
      <c r="C112" s="203"/>
      <c r="D112" s="203" t="s">
        <v>525</v>
      </c>
      <c r="E112" s="207" t="s">
        <v>566</v>
      </c>
      <c r="F112" s="205">
        <v>26000</v>
      </c>
      <c r="G112" s="208">
        <v>0</v>
      </c>
      <c r="H112" s="208"/>
      <c r="I112" s="205">
        <f t="shared" si="1"/>
        <v>26000</v>
      </c>
    </row>
    <row r="113" spans="1:9" s="180" customFormat="1" x14ac:dyDescent="0.2">
      <c r="A113" s="194">
        <v>104</v>
      </c>
      <c r="B113" s="207" t="s">
        <v>565</v>
      </c>
      <c r="C113" s="203"/>
      <c r="D113" s="203" t="s">
        <v>525</v>
      </c>
      <c r="E113" s="207" t="s">
        <v>566</v>
      </c>
      <c r="F113" s="205">
        <v>9500</v>
      </c>
      <c r="G113" s="208">
        <v>0</v>
      </c>
      <c r="H113" s="208"/>
      <c r="I113" s="205">
        <f t="shared" si="1"/>
        <v>9500</v>
      </c>
    </row>
    <row r="114" spans="1:9" s="180" customFormat="1" ht="25.5" x14ac:dyDescent="0.2">
      <c r="A114" s="194">
        <v>105</v>
      </c>
      <c r="B114" s="207" t="s">
        <v>614</v>
      </c>
      <c r="C114" s="203"/>
      <c r="D114" s="203" t="s">
        <v>525</v>
      </c>
      <c r="E114" s="207" t="s">
        <v>615</v>
      </c>
      <c r="F114" s="205">
        <v>29490</v>
      </c>
      <c r="G114" s="208">
        <v>0</v>
      </c>
      <c r="H114" s="208"/>
      <c r="I114" s="205">
        <f t="shared" si="1"/>
        <v>29490</v>
      </c>
    </row>
    <row r="115" spans="1:9" s="180" customFormat="1" ht="38.25" x14ac:dyDescent="0.2">
      <c r="A115" s="194">
        <v>106</v>
      </c>
      <c r="B115" s="207" t="s">
        <v>616</v>
      </c>
      <c r="C115" s="203" t="s">
        <v>536</v>
      </c>
      <c r="D115" s="203" t="s">
        <v>525</v>
      </c>
      <c r="E115" s="207" t="s">
        <v>617</v>
      </c>
      <c r="F115" s="205">
        <v>55600</v>
      </c>
      <c r="G115" s="208">
        <v>0</v>
      </c>
      <c r="H115" s="208"/>
      <c r="I115" s="205">
        <f t="shared" si="1"/>
        <v>55600</v>
      </c>
    </row>
    <row r="116" spans="1:9" s="196" customFormat="1" ht="25.5" x14ac:dyDescent="0.2">
      <c r="A116" s="194">
        <v>107</v>
      </c>
      <c r="B116" s="201" t="s">
        <v>618</v>
      </c>
      <c r="C116" s="202" t="s">
        <v>619</v>
      </c>
      <c r="D116" s="202" t="s">
        <v>525</v>
      </c>
      <c r="E116" s="201" t="s">
        <v>620</v>
      </c>
      <c r="F116" s="204">
        <v>320000</v>
      </c>
      <c r="G116" s="210">
        <v>0</v>
      </c>
      <c r="H116" s="210"/>
      <c r="I116" s="205">
        <f t="shared" si="1"/>
        <v>320000</v>
      </c>
    </row>
    <row r="117" spans="1:9" s="180" customFormat="1" x14ac:dyDescent="0.2">
      <c r="A117" s="194">
        <v>108</v>
      </c>
      <c r="B117" s="207" t="s">
        <v>621</v>
      </c>
      <c r="C117" s="203"/>
      <c r="D117" s="203" t="s">
        <v>525</v>
      </c>
      <c r="E117" s="207" t="s">
        <v>622</v>
      </c>
      <c r="F117" s="205">
        <v>200000</v>
      </c>
      <c r="G117" s="208">
        <v>0</v>
      </c>
      <c r="H117" s="208"/>
      <c r="I117" s="205">
        <f t="shared" si="1"/>
        <v>200000</v>
      </c>
    </row>
    <row r="118" spans="1:9" s="180" customFormat="1" ht="25.5" x14ac:dyDescent="0.2">
      <c r="A118" s="194">
        <v>109</v>
      </c>
      <c r="B118" s="207" t="s">
        <v>623</v>
      </c>
      <c r="C118" s="203"/>
      <c r="D118" s="203" t="s">
        <v>525</v>
      </c>
      <c r="E118" s="207" t="s">
        <v>624</v>
      </c>
      <c r="F118" s="205">
        <v>27500</v>
      </c>
      <c r="G118" s="208">
        <v>0</v>
      </c>
      <c r="H118" s="208"/>
      <c r="I118" s="205">
        <f t="shared" si="1"/>
        <v>27500</v>
      </c>
    </row>
    <row r="119" spans="1:9" s="180" customFormat="1" ht="25.5" x14ac:dyDescent="0.2">
      <c r="A119" s="194">
        <v>110</v>
      </c>
      <c r="B119" s="207" t="s">
        <v>625</v>
      </c>
      <c r="C119" s="203"/>
      <c r="D119" s="203" t="s">
        <v>525</v>
      </c>
      <c r="E119" s="207" t="s">
        <v>626</v>
      </c>
      <c r="F119" s="205">
        <v>18000</v>
      </c>
      <c r="G119" s="208">
        <v>0</v>
      </c>
      <c r="H119" s="208"/>
      <c r="I119" s="205">
        <f t="shared" si="1"/>
        <v>18000</v>
      </c>
    </row>
    <row r="120" spans="1:9" s="180" customFormat="1" ht="25.5" x14ac:dyDescent="0.2">
      <c r="A120" s="194">
        <v>111</v>
      </c>
      <c r="B120" s="207" t="s">
        <v>627</v>
      </c>
      <c r="C120" s="203" t="s">
        <v>628</v>
      </c>
      <c r="D120" s="203" t="s">
        <v>525</v>
      </c>
      <c r="E120" s="207" t="s">
        <v>629</v>
      </c>
      <c r="F120" s="205">
        <v>50500</v>
      </c>
      <c r="G120" s="208">
        <v>0</v>
      </c>
      <c r="H120" s="208"/>
      <c r="I120" s="205">
        <f t="shared" si="1"/>
        <v>50500</v>
      </c>
    </row>
    <row r="121" spans="1:9" s="180" customFormat="1" ht="25.5" x14ac:dyDescent="0.2">
      <c r="A121" s="194">
        <v>112</v>
      </c>
      <c r="B121" s="207" t="s">
        <v>630</v>
      </c>
      <c r="C121" s="203" t="s">
        <v>631</v>
      </c>
      <c r="D121" s="203" t="s">
        <v>525</v>
      </c>
      <c r="E121" s="207" t="s">
        <v>632</v>
      </c>
      <c r="F121" s="205">
        <v>396000</v>
      </c>
      <c r="G121" s="208">
        <v>0</v>
      </c>
      <c r="H121" s="208"/>
      <c r="I121" s="205">
        <f t="shared" si="1"/>
        <v>396000</v>
      </c>
    </row>
    <row r="122" spans="1:9" s="180" customFormat="1" ht="25.5" x14ac:dyDescent="0.2">
      <c r="A122" s="194">
        <v>113</v>
      </c>
      <c r="B122" s="207" t="s">
        <v>633</v>
      </c>
      <c r="C122" s="203"/>
      <c r="D122" s="203" t="s">
        <v>525</v>
      </c>
      <c r="E122" s="207" t="s">
        <v>634</v>
      </c>
      <c r="F122" s="205">
        <v>28991.4</v>
      </c>
      <c r="G122" s="208">
        <v>0</v>
      </c>
      <c r="H122" s="208"/>
      <c r="I122" s="205">
        <f t="shared" si="1"/>
        <v>28991.4</v>
      </c>
    </row>
    <row r="123" spans="1:9" s="180" customFormat="1" ht="38.25" x14ac:dyDescent="0.2">
      <c r="A123" s="194">
        <v>114</v>
      </c>
      <c r="B123" s="207" t="s">
        <v>633</v>
      </c>
      <c r="C123" s="203"/>
      <c r="D123" s="203" t="s">
        <v>525</v>
      </c>
      <c r="E123" s="207" t="s">
        <v>635</v>
      </c>
      <c r="F123" s="205">
        <v>29700</v>
      </c>
      <c r="G123" s="208">
        <v>0</v>
      </c>
      <c r="H123" s="208"/>
      <c r="I123" s="205">
        <f t="shared" si="1"/>
        <v>29700</v>
      </c>
    </row>
    <row r="124" spans="1:9" s="180" customFormat="1" ht="51" x14ac:dyDescent="0.2">
      <c r="A124" s="194">
        <v>115</v>
      </c>
      <c r="B124" s="207" t="s">
        <v>633</v>
      </c>
      <c r="C124" s="203"/>
      <c r="D124" s="203" t="s">
        <v>525</v>
      </c>
      <c r="E124" s="207" t="s">
        <v>636</v>
      </c>
      <c r="F124" s="205">
        <v>29433</v>
      </c>
      <c r="G124" s="208">
        <v>0</v>
      </c>
      <c r="H124" s="208"/>
      <c r="I124" s="205">
        <f t="shared" si="1"/>
        <v>29433</v>
      </c>
    </row>
    <row r="125" spans="1:9" s="180" customFormat="1" ht="25.5" x14ac:dyDescent="0.2">
      <c r="A125" s="194">
        <v>116</v>
      </c>
      <c r="B125" s="207" t="s">
        <v>633</v>
      </c>
      <c r="C125" s="203"/>
      <c r="D125" s="203" t="s">
        <v>525</v>
      </c>
      <c r="E125" s="207" t="s">
        <v>637</v>
      </c>
      <c r="F125" s="205">
        <v>27861.21</v>
      </c>
      <c r="G125" s="208">
        <v>0</v>
      </c>
      <c r="H125" s="208"/>
      <c r="I125" s="205">
        <f t="shared" si="1"/>
        <v>27861.21</v>
      </c>
    </row>
    <row r="126" spans="1:9" s="180" customFormat="1" ht="38.25" x14ac:dyDescent="0.2">
      <c r="A126" s="194">
        <v>117</v>
      </c>
      <c r="B126" s="207" t="s">
        <v>633</v>
      </c>
      <c r="C126" s="203"/>
      <c r="D126" s="203" t="s">
        <v>525</v>
      </c>
      <c r="E126" s="207" t="s">
        <v>638</v>
      </c>
      <c r="F126" s="205">
        <v>19065</v>
      </c>
      <c r="G126" s="208">
        <v>0</v>
      </c>
      <c r="H126" s="208"/>
      <c r="I126" s="205">
        <f t="shared" si="1"/>
        <v>19065</v>
      </c>
    </row>
    <row r="127" spans="1:9" s="180" customFormat="1" ht="38.25" x14ac:dyDescent="0.2">
      <c r="A127" s="194">
        <v>118</v>
      </c>
      <c r="B127" s="207" t="s">
        <v>277</v>
      </c>
      <c r="C127" s="203" t="s">
        <v>639</v>
      </c>
      <c r="D127" s="203" t="s">
        <v>640</v>
      </c>
      <c r="E127" s="207" t="s">
        <v>641</v>
      </c>
      <c r="F127" s="205">
        <v>40000</v>
      </c>
      <c r="G127" s="208">
        <v>0</v>
      </c>
      <c r="H127" s="208"/>
      <c r="I127" s="205">
        <f t="shared" si="1"/>
        <v>40000</v>
      </c>
    </row>
    <row r="128" spans="1:9" s="180" customFormat="1" ht="38.25" x14ac:dyDescent="0.2">
      <c r="A128" s="194">
        <v>119</v>
      </c>
      <c r="B128" s="207" t="s">
        <v>642</v>
      </c>
      <c r="C128" s="203"/>
      <c r="D128" s="203" t="s">
        <v>525</v>
      </c>
      <c r="E128" s="207" t="s">
        <v>643</v>
      </c>
      <c r="F128" s="205">
        <v>15000</v>
      </c>
      <c r="G128" s="208">
        <v>0</v>
      </c>
      <c r="H128" s="208"/>
      <c r="I128" s="205">
        <f t="shared" si="1"/>
        <v>15000</v>
      </c>
    </row>
    <row r="129" spans="1:10" s="180" customFormat="1" ht="25.5" x14ac:dyDescent="0.2">
      <c r="A129" s="194">
        <v>120</v>
      </c>
      <c r="B129" s="207" t="s">
        <v>644</v>
      </c>
      <c r="C129" s="203"/>
      <c r="D129" s="203" t="s">
        <v>525</v>
      </c>
      <c r="E129" s="207" t="s">
        <v>645</v>
      </c>
      <c r="F129" s="205">
        <v>223500</v>
      </c>
      <c r="G129" s="208">
        <v>0</v>
      </c>
      <c r="H129" s="208"/>
      <c r="I129" s="205">
        <f t="shared" si="1"/>
        <v>223500</v>
      </c>
    </row>
    <row r="130" spans="1:10" s="180" customFormat="1" ht="25.5" x14ac:dyDescent="0.2">
      <c r="A130" s="194">
        <v>121</v>
      </c>
      <c r="B130" s="207" t="s">
        <v>646</v>
      </c>
      <c r="C130" s="203"/>
      <c r="D130" s="203" t="s">
        <v>525</v>
      </c>
      <c r="E130" s="207" t="s">
        <v>647</v>
      </c>
      <c r="F130" s="205">
        <v>1379200</v>
      </c>
      <c r="G130" s="208">
        <v>0</v>
      </c>
      <c r="H130" s="208"/>
      <c r="I130" s="205">
        <f t="shared" si="1"/>
        <v>1379200</v>
      </c>
      <c r="J130" s="206"/>
    </row>
    <row r="131" spans="1:10" s="180" customFormat="1" ht="38.25" x14ac:dyDescent="0.2">
      <c r="A131" s="194">
        <v>122</v>
      </c>
      <c r="B131" s="207" t="s">
        <v>616</v>
      </c>
      <c r="C131" s="203" t="s">
        <v>648</v>
      </c>
      <c r="D131" s="203" t="s">
        <v>525</v>
      </c>
      <c r="E131" s="207" t="s">
        <v>649</v>
      </c>
      <c r="F131" s="205">
        <v>234990</v>
      </c>
      <c r="G131" s="208">
        <v>0</v>
      </c>
      <c r="H131" s="208"/>
      <c r="I131" s="205">
        <f t="shared" si="1"/>
        <v>234990</v>
      </c>
    </row>
    <row r="132" spans="1:10" s="180" customFormat="1" ht="38.25" x14ac:dyDescent="0.2">
      <c r="A132" s="194">
        <v>123</v>
      </c>
      <c r="B132" s="207" t="s">
        <v>650</v>
      </c>
      <c r="C132" s="203" t="s">
        <v>651</v>
      </c>
      <c r="D132" s="203" t="s">
        <v>525</v>
      </c>
      <c r="E132" s="207" t="s">
        <v>652</v>
      </c>
      <c r="F132" s="205">
        <v>227940</v>
      </c>
      <c r="G132" s="208">
        <v>0</v>
      </c>
      <c r="H132" s="208"/>
      <c r="I132" s="205">
        <f t="shared" si="1"/>
        <v>227940</v>
      </c>
    </row>
    <row r="133" spans="1:10" s="180" customFormat="1" ht="38.25" x14ac:dyDescent="0.2">
      <c r="A133" s="194">
        <v>124</v>
      </c>
      <c r="B133" s="207" t="s">
        <v>633</v>
      </c>
      <c r="C133" s="203"/>
      <c r="D133" s="203" t="s">
        <v>525</v>
      </c>
      <c r="E133" s="207" t="s">
        <v>653</v>
      </c>
      <c r="F133" s="205">
        <v>29500</v>
      </c>
      <c r="G133" s="208">
        <v>0</v>
      </c>
      <c r="H133" s="208"/>
      <c r="I133" s="205">
        <f t="shared" si="1"/>
        <v>29500</v>
      </c>
    </row>
    <row r="134" spans="1:10" s="180" customFormat="1" ht="25.5" x14ac:dyDescent="0.2">
      <c r="A134" s="194">
        <v>125</v>
      </c>
      <c r="B134" s="207" t="s">
        <v>623</v>
      </c>
      <c r="C134" s="203"/>
      <c r="D134" s="203" t="s">
        <v>525</v>
      </c>
      <c r="E134" s="207" t="s">
        <v>654</v>
      </c>
      <c r="F134" s="205">
        <v>19000</v>
      </c>
      <c r="G134" s="208">
        <v>0</v>
      </c>
      <c r="H134" s="208"/>
      <c r="I134" s="205">
        <f t="shared" ref="I134:I141" si="2">SUM(F134-G134)</f>
        <v>19000</v>
      </c>
    </row>
    <row r="135" spans="1:10" s="180" customFormat="1" ht="25.5" x14ac:dyDescent="0.2">
      <c r="A135" s="194">
        <v>126</v>
      </c>
      <c r="B135" s="207" t="s">
        <v>655</v>
      </c>
      <c r="C135" s="203"/>
      <c r="D135" s="203" t="s">
        <v>525</v>
      </c>
      <c r="E135" s="207" t="s">
        <v>656</v>
      </c>
      <c r="F135" s="205">
        <v>29900</v>
      </c>
      <c r="G135" s="208">
        <v>0</v>
      </c>
      <c r="H135" s="208"/>
      <c r="I135" s="205">
        <f t="shared" si="2"/>
        <v>29900</v>
      </c>
    </row>
    <row r="136" spans="1:10" s="180" customFormat="1" ht="38.25" x14ac:dyDescent="0.2">
      <c r="A136" s="194">
        <v>127</v>
      </c>
      <c r="B136" s="207" t="s">
        <v>633</v>
      </c>
      <c r="C136" s="203"/>
      <c r="D136" s="203" t="s">
        <v>525</v>
      </c>
      <c r="E136" s="207" t="s">
        <v>657</v>
      </c>
      <c r="F136" s="205">
        <v>27500</v>
      </c>
      <c r="G136" s="208">
        <v>0</v>
      </c>
      <c r="H136" s="208"/>
      <c r="I136" s="205">
        <f t="shared" si="2"/>
        <v>27500</v>
      </c>
    </row>
    <row r="137" spans="1:10" s="180" customFormat="1" ht="25.5" x14ac:dyDescent="0.2">
      <c r="A137" s="194">
        <v>128</v>
      </c>
      <c r="B137" s="207" t="s">
        <v>623</v>
      </c>
      <c r="C137" s="203"/>
      <c r="D137" s="203" t="s">
        <v>525</v>
      </c>
      <c r="E137" s="207" t="s">
        <v>658</v>
      </c>
      <c r="F137" s="205">
        <v>14950</v>
      </c>
      <c r="G137" s="208">
        <v>0</v>
      </c>
      <c r="H137" s="208"/>
      <c r="I137" s="205">
        <f t="shared" si="2"/>
        <v>14950</v>
      </c>
    </row>
    <row r="138" spans="1:10" s="180" customFormat="1" ht="38.25" x14ac:dyDescent="0.2">
      <c r="A138" s="194">
        <v>129</v>
      </c>
      <c r="B138" s="207" t="s">
        <v>659</v>
      </c>
      <c r="C138" s="203"/>
      <c r="D138" s="203" t="s">
        <v>525</v>
      </c>
      <c r="E138" s="207" t="s">
        <v>660</v>
      </c>
      <c r="F138" s="205">
        <v>8400</v>
      </c>
      <c r="G138" s="208">
        <v>0</v>
      </c>
      <c r="H138" s="208"/>
      <c r="I138" s="205">
        <f t="shared" si="2"/>
        <v>8400</v>
      </c>
    </row>
    <row r="139" spans="1:10" s="180" customFormat="1" ht="25.5" x14ac:dyDescent="0.2">
      <c r="A139" s="194">
        <v>130</v>
      </c>
      <c r="B139" s="207" t="s">
        <v>623</v>
      </c>
      <c r="C139" s="203"/>
      <c r="D139" s="203" t="s">
        <v>525</v>
      </c>
      <c r="E139" s="207" t="s">
        <v>661</v>
      </c>
      <c r="F139" s="205">
        <v>12400</v>
      </c>
      <c r="G139" s="208">
        <v>0</v>
      </c>
      <c r="H139" s="208"/>
      <c r="I139" s="205">
        <f t="shared" si="2"/>
        <v>12400</v>
      </c>
    </row>
    <row r="140" spans="1:10" s="180" customFormat="1" ht="38.25" x14ac:dyDescent="0.2">
      <c r="A140" s="194">
        <v>131</v>
      </c>
      <c r="B140" s="207" t="s">
        <v>623</v>
      </c>
      <c r="C140" s="203"/>
      <c r="D140" s="203" t="s">
        <v>525</v>
      </c>
      <c r="E140" s="207" t="s">
        <v>662</v>
      </c>
      <c r="F140" s="205">
        <v>17500</v>
      </c>
      <c r="G140" s="208">
        <v>0</v>
      </c>
      <c r="H140" s="208"/>
      <c r="I140" s="205">
        <f t="shared" si="2"/>
        <v>17500</v>
      </c>
    </row>
    <row r="141" spans="1:10" s="180" customFormat="1" ht="25.5" x14ac:dyDescent="0.2">
      <c r="A141" s="194">
        <v>132</v>
      </c>
      <c r="B141" s="207" t="s">
        <v>663</v>
      </c>
      <c r="C141" s="203" t="s">
        <v>664</v>
      </c>
      <c r="D141" s="203" t="s">
        <v>525</v>
      </c>
      <c r="E141" s="207" t="s">
        <v>551</v>
      </c>
      <c r="F141" s="205">
        <v>500000</v>
      </c>
      <c r="G141" s="208">
        <v>0</v>
      </c>
      <c r="H141" s="208"/>
      <c r="I141" s="205">
        <f t="shared" si="2"/>
        <v>500000</v>
      </c>
    </row>
    <row r="142" spans="1:10" s="180" customFormat="1" ht="38.25" x14ac:dyDescent="0.2">
      <c r="A142" s="194">
        <v>133</v>
      </c>
      <c r="B142" s="207" t="s">
        <v>522</v>
      </c>
      <c r="C142" s="203"/>
      <c r="D142" s="211" t="s">
        <v>640</v>
      </c>
      <c r="E142" s="207" t="s">
        <v>665</v>
      </c>
      <c r="F142" s="205">
        <v>1490000</v>
      </c>
      <c r="G142" s="208">
        <v>0</v>
      </c>
      <c r="H142" s="208"/>
      <c r="I142" s="205">
        <v>1490000</v>
      </c>
      <c r="J142" s="177"/>
    </row>
    <row r="143" spans="1:10" s="180" customFormat="1" ht="25.5" x14ac:dyDescent="0.2">
      <c r="A143" s="194">
        <v>134</v>
      </c>
      <c r="B143" s="207" t="s">
        <v>666</v>
      </c>
      <c r="C143" s="203"/>
      <c r="D143" s="211" t="s">
        <v>667</v>
      </c>
      <c r="E143" s="207" t="s">
        <v>668</v>
      </c>
      <c r="F143" s="205">
        <v>250000</v>
      </c>
      <c r="G143" s="208">
        <v>0</v>
      </c>
      <c r="H143" s="208"/>
      <c r="I143" s="205">
        <v>250000</v>
      </c>
      <c r="J143" s="177"/>
    </row>
    <row r="144" spans="1:10" s="180" customFormat="1" ht="25.5" x14ac:dyDescent="0.2">
      <c r="A144" s="194">
        <v>135</v>
      </c>
      <c r="B144" s="207" t="s">
        <v>669</v>
      </c>
      <c r="C144" s="203"/>
      <c r="D144" s="211" t="s">
        <v>667</v>
      </c>
      <c r="E144" s="207" t="s">
        <v>670</v>
      </c>
      <c r="F144" s="205">
        <v>2619900</v>
      </c>
      <c r="G144" s="208">
        <v>0</v>
      </c>
      <c r="H144" s="208"/>
      <c r="I144" s="205">
        <v>2619900</v>
      </c>
      <c r="J144" s="212"/>
    </row>
    <row r="145" spans="1:10" s="180" customFormat="1" ht="38.25" x14ac:dyDescent="0.2">
      <c r="A145" s="194">
        <v>136</v>
      </c>
      <c r="B145" s="207" t="s">
        <v>671</v>
      </c>
      <c r="C145" s="203"/>
      <c r="D145" s="211" t="s">
        <v>667</v>
      </c>
      <c r="E145" s="207" t="s">
        <v>672</v>
      </c>
      <c r="F145" s="205">
        <v>497836</v>
      </c>
      <c r="G145" s="208">
        <v>0</v>
      </c>
      <c r="H145" s="208"/>
      <c r="I145" s="205">
        <v>497836</v>
      </c>
      <c r="J145" s="177"/>
    </row>
    <row r="146" spans="1:10" s="180" customFormat="1" ht="25.5" x14ac:dyDescent="0.2">
      <c r="A146" s="194">
        <v>137</v>
      </c>
      <c r="B146" s="207" t="s">
        <v>673</v>
      </c>
      <c r="C146" s="203"/>
      <c r="D146" s="211" t="s">
        <v>667</v>
      </c>
      <c r="E146" s="207" t="s">
        <v>674</v>
      </c>
      <c r="F146" s="205">
        <v>949995</v>
      </c>
      <c r="G146" s="208">
        <v>0</v>
      </c>
      <c r="H146" s="208"/>
      <c r="I146" s="205">
        <v>949995</v>
      </c>
      <c r="J146" s="177"/>
    </row>
    <row r="147" spans="1:10" s="180" customFormat="1" ht="38.25" x14ac:dyDescent="0.2">
      <c r="A147" s="194">
        <v>138</v>
      </c>
      <c r="B147" s="207" t="s">
        <v>673</v>
      </c>
      <c r="C147" s="203"/>
      <c r="D147" s="211" t="s">
        <v>667</v>
      </c>
      <c r="E147" s="207" t="s">
        <v>675</v>
      </c>
      <c r="F147" s="205">
        <v>265767</v>
      </c>
      <c r="G147" s="208">
        <v>0</v>
      </c>
      <c r="H147" s="208"/>
      <c r="I147" s="205">
        <v>265767</v>
      </c>
      <c r="J147" s="177"/>
    </row>
    <row r="148" spans="1:10" s="180" customFormat="1" ht="25.5" x14ac:dyDescent="0.2">
      <c r="A148" s="194">
        <v>139</v>
      </c>
      <c r="B148" s="207" t="s">
        <v>676</v>
      </c>
      <c r="C148" s="203"/>
      <c r="D148" s="211" t="s">
        <v>667</v>
      </c>
      <c r="E148" s="207" t="s">
        <v>677</v>
      </c>
      <c r="F148" s="205">
        <v>831600</v>
      </c>
      <c r="G148" s="208">
        <v>0</v>
      </c>
      <c r="H148" s="208"/>
      <c r="I148" s="205">
        <v>831600</v>
      </c>
      <c r="J148" s="177"/>
    </row>
    <row r="149" spans="1:10" s="180" customFormat="1" ht="25.5" x14ac:dyDescent="0.2">
      <c r="A149" s="194">
        <v>140</v>
      </c>
      <c r="B149" s="207" t="s">
        <v>678</v>
      </c>
      <c r="C149" s="203"/>
      <c r="D149" s="211" t="s">
        <v>667</v>
      </c>
      <c r="E149" s="207" t="s">
        <v>679</v>
      </c>
      <c r="F149" s="205">
        <v>1690250</v>
      </c>
      <c r="G149" s="208">
        <v>0</v>
      </c>
      <c r="H149" s="208"/>
      <c r="I149" s="205">
        <v>1690250</v>
      </c>
      <c r="J149" s="177"/>
    </row>
    <row r="150" spans="1:10" s="180" customFormat="1" ht="25.5" x14ac:dyDescent="0.2">
      <c r="A150" s="194">
        <v>141</v>
      </c>
      <c r="B150" s="207" t="s">
        <v>680</v>
      </c>
      <c r="C150" s="203"/>
      <c r="D150" s="211" t="s">
        <v>667</v>
      </c>
      <c r="E150" s="207" t="s">
        <v>681</v>
      </c>
      <c r="F150" s="205">
        <v>360000</v>
      </c>
      <c r="G150" s="208">
        <v>0</v>
      </c>
      <c r="H150" s="208"/>
      <c r="I150" s="205">
        <v>360000</v>
      </c>
      <c r="J150" s="177"/>
    </row>
    <row r="151" spans="1:10" s="180" customFormat="1" ht="25.5" x14ac:dyDescent="0.2">
      <c r="A151" s="194">
        <v>142</v>
      </c>
      <c r="B151" s="207" t="s">
        <v>682</v>
      </c>
      <c r="C151" s="203"/>
      <c r="D151" s="211" t="s">
        <v>667</v>
      </c>
      <c r="E151" s="207" t="s">
        <v>683</v>
      </c>
      <c r="F151" s="205">
        <v>1480000</v>
      </c>
      <c r="G151" s="208">
        <v>0</v>
      </c>
      <c r="H151" s="208"/>
      <c r="I151" s="205">
        <v>1480000</v>
      </c>
      <c r="J151" s="177"/>
    </row>
    <row r="152" spans="1:10" s="180" customFormat="1" ht="38.25" x14ac:dyDescent="0.2">
      <c r="A152" s="194">
        <v>143</v>
      </c>
      <c r="B152" s="207" t="s">
        <v>684</v>
      </c>
      <c r="C152" s="203"/>
      <c r="D152" s="203" t="s">
        <v>667</v>
      </c>
      <c r="E152" s="207" t="s">
        <v>685</v>
      </c>
      <c r="F152" s="205">
        <v>85050</v>
      </c>
      <c r="G152" s="208">
        <v>0</v>
      </c>
      <c r="H152" s="208"/>
      <c r="I152" s="205">
        <v>85050</v>
      </c>
      <c r="J152" s="177"/>
    </row>
    <row r="153" spans="1:10" s="180" customFormat="1" ht="38.25" x14ac:dyDescent="0.2">
      <c r="A153" s="194">
        <v>144</v>
      </c>
      <c r="B153" s="207" t="s">
        <v>684</v>
      </c>
      <c r="C153" s="203"/>
      <c r="D153" s="203" t="s">
        <v>667</v>
      </c>
      <c r="E153" s="207" t="s">
        <v>685</v>
      </c>
      <c r="F153" s="205">
        <v>79380</v>
      </c>
      <c r="G153" s="208">
        <v>0</v>
      </c>
      <c r="H153" s="208"/>
      <c r="I153" s="205">
        <v>79380</v>
      </c>
      <c r="J153" s="177"/>
    </row>
    <row r="154" spans="1:10" s="180" customFormat="1" ht="38.25" x14ac:dyDescent="0.2">
      <c r="A154" s="194">
        <v>145</v>
      </c>
      <c r="B154" s="207" t="s">
        <v>684</v>
      </c>
      <c r="C154" s="203"/>
      <c r="D154" s="203" t="s">
        <v>667</v>
      </c>
      <c r="E154" s="207" t="s">
        <v>685</v>
      </c>
      <c r="F154" s="205">
        <v>37800</v>
      </c>
      <c r="G154" s="208">
        <v>0</v>
      </c>
      <c r="H154" s="208"/>
      <c r="I154" s="205">
        <v>37800</v>
      </c>
      <c r="J154" s="177"/>
    </row>
    <row r="155" spans="1:10" s="180" customFormat="1" ht="38.25" x14ac:dyDescent="0.2">
      <c r="A155" s="194">
        <v>146</v>
      </c>
      <c r="B155" s="207" t="s">
        <v>686</v>
      </c>
      <c r="C155" s="203"/>
      <c r="D155" s="203" t="s">
        <v>667</v>
      </c>
      <c r="E155" s="207" t="s">
        <v>685</v>
      </c>
      <c r="F155" s="205">
        <v>6615</v>
      </c>
      <c r="G155" s="208">
        <v>0</v>
      </c>
      <c r="H155" s="208"/>
      <c r="I155" s="205">
        <v>6615</v>
      </c>
      <c r="J155" s="177"/>
    </row>
    <row r="156" spans="1:10" s="180" customFormat="1" ht="38.25" x14ac:dyDescent="0.2">
      <c r="A156" s="194">
        <v>147</v>
      </c>
      <c r="B156" s="207" t="s">
        <v>687</v>
      </c>
      <c r="C156" s="203"/>
      <c r="D156" s="203" t="s">
        <v>667</v>
      </c>
      <c r="E156" s="207" t="s">
        <v>685</v>
      </c>
      <c r="F156" s="205">
        <v>46305</v>
      </c>
      <c r="G156" s="208">
        <v>0</v>
      </c>
      <c r="H156" s="208"/>
      <c r="I156" s="205">
        <v>46305</v>
      </c>
      <c r="J156" s="177"/>
    </row>
    <row r="157" spans="1:10" s="180" customFormat="1" ht="38.25" x14ac:dyDescent="0.2">
      <c r="A157" s="194">
        <v>148</v>
      </c>
      <c r="B157" s="207" t="s">
        <v>687</v>
      </c>
      <c r="C157" s="203"/>
      <c r="D157" s="203" t="s">
        <v>667</v>
      </c>
      <c r="E157" s="207" t="s">
        <v>685</v>
      </c>
      <c r="F157" s="205">
        <v>30240</v>
      </c>
      <c r="G157" s="208">
        <v>0</v>
      </c>
      <c r="H157" s="208"/>
      <c r="I157" s="205">
        <v>30240</v>
      </c>
      <c r="J157" s="177"/>
    </row>
    <row r="158" spans="1:10" s="180" customFormat="1" x14ac:dyDescent="0.2">
      <c r="A158" s="203"/>
      <c r="B158" s="207"/>
      <c r="C158" s="203"/>
      <c r="D158" s="203"/>
      <c r="E158" s="213"/>
      <c r="F158" s="417">
        <f>SUM(F10:F157)</f>
        <v>28013467.609999999</v>
      </c>
      <c r="G158" s="417">
        <f t="shared" ref="G158:I158" si="3">SUM(G10:G157)</f>
        <v>0</v>
      </c>
      <c r="H158" s="417"/>
      <c r="I158" s="417">
        <f t="shared" si="3"/>
        <v>28013467.609999999</v>
      </c>
      <c r="J158" s="177"/>
    </row>
    <row r="159" spans="1:10" s="180" customFormat="1" x14ac:dyDescent="0.2">
      <c r="A159" s="203"/>
      <c r="B159" s="207"/>
      <c r="C159" s="203"/>
      <c r="D159" s="203"/>
      <c r="E159" s="207"/>
      <c r="F159" s="205"/>
      <c r="G159" s="208"/>
      <c r="H159" s="208"/>
      <c r="I159" s="205"/>
      <c r="J159" s="177"/>
    </row>
    <row r="160" spans="1:10" s="180" customFormat="1" x14ac:dyDescent="0.2">
      <c r="A160" s="203"/>
      <c r="B160" s="207"/>
      <c r="C160" s="203"/>
      <c r="D160" s="203"/>
      <c r="E160" s="207"/>
      <c r="F160" s="205"/>
      <c r="G160" s="208"/>
      <c r="H160" s="208"/>
      <c r="I160" s="205"/>
      <c r="J160" s="177"/>
    </row>
    <row r="161" spans="1:10" s="180" customFormat="1" x14ac:dyDescent="0.2">
      <c r="A161" s="203"/>
      <c r="B161" s="214" t="s">
        <v>93</v>
      </c>
      <c r="C161" s="203"/>
      <c r="D161" s="203"/>
      <c r="E161" s="207"/>
      <c r="F161" s="205"/>
      <c r="G161" s="208"/>
      <c r="H161" s="208"/>
      <c r="I161" s="205"/>
      <c r="J161" s="177"/>
    </row>
    <row r="162" spans="1:10" s="180" customFormat="1" x14ac:dyDescent="0.2">
      <c r="A162" s="203"/>
      <c r="B162" s="214"/>
      <c r="C162" s="203"/>
      <c r="D162" s="203"/>
      <c r="E162" s="207"/>
      <c r="F162" s="205"/>
      <c r="G162" s="208"/>
      <c r="H162" s="208"/>
      <c r="I162" s="205"/>
      <c r="J162" s="177"/>
    </row>
    <row r="163" spans="1:10" s="180" customFormat="1" x14ac:dyDescent="0.2">
      <c r="A163" s="203"/>
      <c r="B163" s="214" t="s">
        <v>94</v>
      </c>
      <c r="C163" s="203"/>
      <c r="D163" s="203"/>
      <c r="E163" s="207"/>
      <c r="F163" s="205"/>
      <c r="G163" s="208"/>
      <c r="H163" s="208"/>
      <c r="I163" s="205"/>
      <c r="J163" s="177"/>
    </row>
    <row r="164" spans="1:10" s="180" customFormat="1" x14ac:dyDescent="0.2">
      <c r="A164" s="203"/>
      <c r="B164" s="207"/>
      <c r="C164" s="203"/>
      <c r="D164" s="203"/>
      <c r="E164" s="207"/>
      <c r="F164" s="205"/>
      <c r="G164" s="208"/>
      <c r="H164" s="208"/>
      <c r="I164" s="205"/>
      <c r="J164" s="177"/>
    </row>
    <row r="165" spans="1:10" s="180" customFormat="1" x14ac:dyDescent="0.2">
      <c r="A165" s="203"/>
      <c r="B165" s="207"/>
      <c r="C165" s="203"/>
      <c r="D165" s="203"/>
      <c r="E165" s="207"/>
      <c r="F165" s="205"/>
      <c r="G165" s="208"/>
      <c r="H165" s="208"/>
      <c r="I165" s="205"/>
      <c r="J165" s="177"/>
    </row>
    <row r="166" spans="1:10" s="180" customFormat="1" x14ac:dyDescent="0.2">
      <c r="A166" s="203"/>
      <c r="B166" s="207"/>
      <c r="C166" s="203"/>
      <c r="D166" s="203"/>
      <c r="E166" s="207"/>
      <c r="F166" s="205"/>
      <c r="G166" s="208"/>
      <c r="H166" s="208"/>
      <c r="I166" s="205"/>
      <c r="J166" s="177"/>
    </row>
    <row r="167" spans="1:10" s="180" customFormat="1" x14ac:dyDescent="0.2">
      <c r="A167" s="203"/>
      <c r="B167" s="207"/>
      <c r="C167" s="203"/>
      <c r="D167" s="203"/>
      <c r="E167" s="207"/>
      <c r="F167" s="205"/>
      <c r="G167" s="208"/>
      <c r="H167" s="208"/>
      <c r="I167" s="205"/>
      <c r="J167" s="177"/>
    </row>
    <row r="168" spans="1:10" s="180" customFormat="1" ht="17.25" customHeight="1" x14ac:dyDescent="0.2">
      <c r="A168" s="203"/>
      <c r="B168" s="207"/>
      <c r="C168" s="203"/>
      <c r="D168" s="203"/>
      <c r="E168" s="207"/>
      <c r="F168" s="205"/>
      <c r="G168" s="208"/>
      <c r="H168" s="208"/>
      <c r="I168" s="205"/>
    </row>
    <row r="169" spans="1:10" s="180" customFormat="1" x14ac:dyDescent="0.2">
      <c r="A169" s="203"/>
      <c r="B169" s="207"/>
      <c r="C169" s="203"/>
      <c r="D169" s="203"/>
      <c r="E169" s="207"/>
      <c r="F169" s="205"/>
      <c r="G169" s="208"/>
      <c r="H169" s="208"/>
      <c r="I169" s="205"/>
      <c r="J169" s="177"/>
    </row>
    <row r="170" spans="1:10" s="180" customFormat="1" x14ac:dyDescent="0.2">
      <c r="A170" s="203"/>
      <c r="B170" s="207"/>
      <c r="C170" s="203"/>
      <c r="D170" s="203"/>
      <c r="E170" s="207"/>
      <c r="F170" s="205"/>
      <c r="G170" s="208"/>
      <c r="H170" s="208"/>
      <c r="I170" s="205"/>
      <c r="J170" s="177"/>
    </row>
    <row r="171" spans="1:10" s="180" customFormat="1" x14ac:dyDescent="0.2">
      <c r="A171" s="203"/>
      <c r="B171" s="207"/>
      <c r="C171" s="203"/>
      <c r="D171" s="203"/>
      <c r="E171" s="207"/>
      <c r="F171" s="205"/>
      <c r="G171" s="208"/>
      <c r="H171" s="208"/>
      <c r="I171" s="205"/>
      <c r="J171" s="177"/>
    </row>
    <row r="172" spans="1:10" s="180" customFormat="1" x14ac:dyDescent="0.2">
      <c r="A172" s="203"/>
      <c r="B172" s="207"/>
      <c r="C172" s="203"/>
      <c r="D172" s="203"/>
      <c r="E172" s="207"/>
      <c r="F172" s="205"/>
      <c r="G172" s="208"/>
      <c r="H172" s="208"/>
      <c r="I172" s="205"/>
      <c r="J172" s="177"/>
    </row>
    <row r="173" spans="1:10" s="180" customFormat="1" x14ac:dyDescent="0.2">
      <c r="A173" s="203"/>
      <c r="B173" s="207"/>
      <c r="C173" s="203"/>
      <c r="D173" s="203"/>
      <c r="E173" s="215"/>
      <c r="F173" s="205"/>
      <c r="G173" s="208"/>
      <c r="H173" s="208"/>
      <c r="I173" s="205"/>
      <c r="J173" s="177"/>
    </row>
    <row r="174" spans="1:10" s="180" customFormat="1" x14ac:dyDescent="0.2">
      <c r="A174" s="203"/>
      <c r="B174" s="207"/>
      <c r="C174" s="203"/>
      <c r="D174" s="203"/>
      <c r="E174" s="207"/>
      <c r="F174" s="205"/>
      <c r="G174" s="208"/>
      <c r="H174" s="208"/>
      <c r="I174" s="205"/>
      <c r="J174" s="177"/>
    </row>
    <row r="175" spans="1:10" s="180" customFormat="1" x14ac:dyDescent="0.2">
      <c r="A175" s="203"/>
      <c r="B175" s="207"/>
      <c r="C175" s="203"/>
      <c r="D175" s="203"/>
      <c r="E175" s="207"/>
      <c r="F175" s="205"/>
      <c r="G175" s="208"/>
      <c r="H175" s="208"/>
      <c r="I175" s="205"/>
      <c r="J175" s="177"/>
    </row>
    <row r="176" spans="1:10" s="180" customFormat="1" x14ac:dyDescent="0.2">
      <c r="A176" s="203"/>
      <c r="B176" s="207"/>
      <c r="C176" s="203"/>
      <c r="D176" s="203"/>
      <c r="E176" s="207"/>
      <c r="F176" s="205"/>
      <c r="G176" s="208"/>
      <c r="H176" s="208"/>
      <c r="I176" s="205"/>
      <c r="J176" s="177"/>
    </row>
    <row r="177" spans="1:10" s="180" customFormat="1" x14ac:dyDescent="0.2">
      <c r="A177" s="203"/>
      <c r="B177" s="207"/>
      <c r="C177" s="203"/>
      <c r="D177" s="203"/>
      <c r="E177" s="207"/>
      <c r="F177" s="205"/>
      <c r="G177" s="208"/>
      <c r="H177" s="208"/>
      <c r="I177" s="205"/>
      <c r="J177" s="177"/>
    </row>
    <row r="178" spans="1:10" s="180" customFormat="1" x14ac:dyDescent="0.2">
      <c r="A178" s="203"/>
      <c r="B178" s="207"/>
      <c r="C178" s="203"/>
      <c r="D178" s="203"/>
      <c r="E178" s="207"/>
      <c r="F178" s="205"/>
      <c r="G178" s="208"/>
      <c r="H178" s="208"/>
      <c r="I178" s="205"/>
      <c r="J178" s="177"/>
    </row>
    <row r="179" spans="1:10" s="180" customFormat="1" x14ac:dyDescent="0.2">
      <c r="A179" s="203"/>
      <c r="B179" s="207"/>
      <c r="C179" s="203"/>
      <c r="D179" s="203"/>
      <c r="E179" s="207"/>
      <c r="F179" s="205"/>
      <c r="G179" s="208"/>
      <c r="H179" s="208"/>
      <c r="I179" s="205"/>
      <c r="J179" s="177"/>
    </row>
    <row r="180" spans="1:10" s="180" customFormat="1" x14ac:dyDescent="0.2">
      <c r="A180" s="203"/>
      <c r="B180" s="207"/>
      <c r="C180" s="203"/>
      <c r="D180" s="203"/>
      <c r="E180" s="207"/>
      <c r="F180" s="205"/>
      <c r="G180" s="208"/>
      <c r="H180" s="208"/>
      <c r="I180" s="205"/>
      <c r="J180" s="177"/>
    </row>
    <row r="181" spans="1:10" s="180" customFormat="1" x14ac:dyDescent="0.2">
      <c r="A181" s="203"/>
      <c r="B181" s="207"/>
      <c r="C181" s="203"/>
      <c r="D181" s="203"/>
      <c r="E181" s="207"/>
      <c r="F181" s="205"/>
      <c r="G181" s="208"/>
      <c r="H181" s="208"/>
      <c r="I181" s="205"/>
      <c r="J181" s="177"/>
    </row>
    <row r="182" spans="1:10" s="180" customFormat="1" x14ac:dyDescent="0.2">
      <c r="A182" s="203"/>
      <c r="B182" s="207"/>
      <c r="C182" s="203"/>
      <c r="D182" s="203"/>
      <c r="E182" s="207"/>
      <c r="F182" s="205"/>
      <c r="G182" s="208"/>
      <c r="H182" s="208"/>
      <c r="I182" s="205"/>
      <c r="J182" s="177"/>
    </row>
    <row r="183" spans="1:10" s="180" customFormat="1" x14ac:dyDescent="0.2">
      <c r="A183" s="203"/>
      <c r="B183" s="207"/>
      <c r="C183" s="203"/>
      <c r="D183" s="203"/>
      <c r="E183" s="207"/>
      <c r="F183" s="205"/>
      <c r="G183" s="208"/>
      <c r="H183" s="208"/>
      <c r="I183" s="205"/>
      <c r="J183" s="177"/>
    </row>
    <row r="184" spans="1:10" s="180" customFormat="1" x14ac:dyDescent="0.2">
      <c r="A184" s="203"/>
      <c r="B184" s="207"/>
      <c r="C184" s="203"/>
      <c r="D184" s="203"/>
      <c r="E184" s="207"/>
      <c r="F184" s="205"/>
      <c r="G184" s="208"/>
      <c r="H184" s="208"/>
      <c r="I184" s="205"/>
      <c r="J184" s="177"/>
    </row>
    <row r="185" spans="1:10" s="180" customFormat="1" x14ac:dyDescent="0.2">
      <c r="A185" s="203"/>
      <c r="B185" s="207"/>
      <c r="C185" s="203"/>
      <c r="D185" s="203"/>
      <c r="E185" s="207"/>
      <c r="F185" s="205"/>
      <c r="G185" s="208"/>
      <c r="H185" s="208"/>
      <c r="I185" s="205"/>
      <c r="J185" s="177"/>
    </row>
    <row r="186" spans="1:10" s="180" customFormat="1" x14ac:dyDescent="0.2">
      <c r="A186" s="203"/>
      <c r="B186" s="207"/>
      <c r="C186" s="203"/>
      <c r="D186" s="203"/>
      <c r="E186" s="207"/>
      <c r="F186" s="205"/>
      <c r="G186" s="208"/>
      <c r="H186" s="208"/>
      <c r="I186" s="205"/>
      <c r="J186" s="177"/>
    </row>
    <row r="187" spans="1:10" s="180" customFormat="1" x14ac:dyDescent="0.2">
      <c r="A187" s="203"/>
      <c r="B187" s="207"/>
      <c r="C187" s="203"/>
      <c r="D187" s="203"/>
      <c r="E187" s="207"/>
      <c r="F187" s="205"/>
      <c r="G187" s="208"/>
      <c r="H187" s="208"/>
      <c r="I187" s="205"/>
      <c r="J187" s="177"/>
    </row>
    <row r="188" spans="1:10" s="180" customFormat="1" x14ac:dyDescent="0.2">
      <c r="A188" s="203"/>
      <c r="B188" s="207"/>
      <c r="C188" s="203"/>
      <c r="D188" s="203"/>
      <c r="E188" s="207"/>
      <c r="F188" s="205"/>
      <c r="G188" s="208"/>
      <c r="H188" s="208"/>
      <c r="I188" s="205"/>
      <c r="J188" s="177"/>
    </row>
    <row r="189" spans="1:10" s="217" customFormat="1" x14ac:dyDescent="0.2">
      <c r="A189" s="203"/>
      <c r="B189" s="207"/>
      <c r="C189" s="203"/>
      <c r="D189" s="203"/>
      <c r="E189" s="207"/>
      <c r="F189" s="205"/>
      <c r="G189" s="208"/>
      <c r="H189" s="208"/>
      <c r="I189" s="205"/>
      <c r="J189" s="216"/>
    </row>
    <row r="190" spans="1:10" s="180" customFormat="1" x14ac:dyDescent="0.2">
      <c r="A190" s="203"/>
      <c r="B190" s="207"/>
      <c r="C190" s="203"/>
      <c r="D190" s="203"/>
      <c r="E190" s="207"/>
      <c r="F190" s="205"/>
      <c r="G190" s="208"/>
      <c r="H190" s="208"/>
      <c r="I190" s="205"/>
      <c r="J190" s="177"/>
    </row>
    <row r="191" spans="1:10" s="180" customFormat="1" x14ac:dyDescent="0.2">
      <c r="A191" s="203"/>
      <c r="B191" s="207"/>
      <c r="C191" s="203"/>
      <c r="D191" s="203"/>
      <c r="E191" s="207"/>
      <c r="F191" s="205"/>
      <c r="G191" s="208"/>
      <c r="H191" s="208"/>
      <c r="I191" s="205"/>
      <c r="J191" s="177"/>
    </row>
    <row r="192" spans="1:10" s="180" customFormat="1" x14ac:dyDescent="0.2">
      <c r="A192" s="203"/>
      <c r="B192" s="207"/>
      <c r="C192" s="203"/>
      <c r="D192" s="203"/>
      <c r="E192" s="207"/>
      <c r="F192" s="205"/>
      <c r="G192" s="208"/>
      <c r="H192" s="208"/>
      <c r="I192" s="205"/>
      <c r="J192" s="177"/>
    </row>
    <row r="193" spans="1:10" s="180" customFormat="1" x14ac:dyDescent="0.2">
      <c r="A193" s="203"/>
      <c r="B193" s="207"/>
      <c r="C193" s="203"/>
      <c r="D193" s="203"/>
      <c r="E193" s="207"/>
      <c r="F193" s="205"/>
      <c r="G193" s="208"/>
      <c r="H193" s="208"/>
      <c r="I193" s="205"/>
      <c r="J193" s="177"/>
    </row>
    <row r="194" spans="1:10" s="180" customFormat="1" x14ac:dyDescent="0.2">
      <c r="A194" s="203"/>
      <c r="B194" s="207"/>
      <c r="C194" s="203"/>
      <c r="D194" s="203"/>
      <c r="E194" s="207"/>
      <c r="F194" s="205"/>
      <c r="G194" s="208"/>
      <c r="H194" s="208"/>
      <c r="I194" s="205"/>
      <c r="J194" s="177"/>
    </row>
    <row r="195" spans="1:10" s="180" customFormat="1" x14ac:dyDescent="0.2">
      <c r="A195" s="203"/>
      <c r="B195" s="207"/>
      <c r="C195" s="203"/>
      <c r="D195" s="203"/>
      <c r="E195" s="207"/>
      <c r="F195" s="205"/>
      <c r="G195" s="208"/>
      <c r="H195" s="208"/>
      <c r="I195" s="205"/>
      <c r="J195" s="177"/>
    </row>
    <row r="196" spans="1:10" s="180" customFormat="1" x14ac:dyDescent="0.2">
      <c r="A196" s="203"/>
      <c r="B196" s="207"/>
      <c r="C196" s="203"/>
      <c r="D196" s="203"/>
      <c r="E196" s="207"/>
      <c r="F196" s="205"/>
      <c r="G196" s="208"/>
      <c r="H196" s="208"/>
      <c r="I196" s="205"/>
      <c r="J196" s="177"/>
    </row>
    <row r="197" spans="1:10" s="180" customFormat="1" x14ac:dyDescent="0.2">
      <c r="A197" s="203"/>
      <c r="B197" s="207"/>
      <c r="C197" s="203"/>
      <c r="D197" s="203"/>
      <c r="E197" s="207"/>
      <c r="F197" s="205"/>
      <c r="G197" s="208"/>
      <c r="H197" s="208"/>
      <c r="I197" s="205"/>
      <c r="J197" s="177"/>
    </row>
    <row r="198" spans="1:10" s="180" customFormat="1" x14ac:dyDescent="0.2">
      <c r="A198" s="203"/>
      <c r="B198" s="207"/>
      <c r="C198" s="203"/>
      <c r="D198" s="203"/>
      <c r="E198" s="207"/>
      <c r="F198" s="205"/>
      <c r="G198" s="208"/>
      <c r="H198" s="208"/>
      <c r="I198" s="205"/>
      <c r="J198" s="177"/>
    </row>
    <row r="199" spans="1:10" s="180" customFormat="1" x14ac:dyDescent="0.2">
      <c r="A199" s="203"/>
      <c r="B199" s="207"/>
      <c r="C199" s="203"/>
      <c r="D199" s="203"/>
      <c r="E199" s="207"/>
      <c r="F199" s="205"/>
      <c r="G199" s="208"/>
      <c r="H199" s="208"/>
      <c r="I199" s="205"/>
      <c r="J199" s="177"/>
    </row>
    <row r="200" spans="1:10" s="180" customFormat="1" x14ac:dyDescent="0.2">
      <c r="A200" s="203"/>
      <c r="B200" s="207"/>
      <c r="C200" s="203"/>
      <c r="D200" s="203"/>
      <c r="E200" s="207"/>
      <c r="F200" s="205"/>
      <c r="G200" s="208"/>
      <c r="H200" s="208"/>
      <c r="I200" s="205"/>
      <c r="J200" s="177"/>
    </row>
    <row r="201" spans="1:10" s="180" customFormat="1" x14ac:dyDescent="0.2">
      <c r="A201" s="203"/>
      <c r="B201" s="207"/>
      <c r="C201" s="203"/>
      <c r="D201" s="203"/>
      <c r="E201" s="207"/>
      <c r="F201" s="205"/>
      <c r="G201" s="208"/>
      <c r="H201" s="208"/>
      <c r="I201" s="205"/>
      <c r="J201" s="177"/>
    </row>
    <row r="202" spans="1:10" s="180" customFormat="1" x14ac:dyDescent="0.2">
      <c r="A202" s="203"/>
      <c r="B202" s="207"/>
      <c r="C202" s="203"/>
      <c r="D202" s="203"/>
      <c r="E202" s="207"/>
      <c r="F202" s="205"/>
      <c r="G202" s="208"/>
      <c r="H202" s="208"/>
      <c r="I202" s="205"/>
      <c r="J202" s="177"/>
    </row>
    <row r="203" spans="1:10" s="180" customFormat="1" x14ac:dyDescent="0.2">
      <c r="A203" s="203"/>
      <c r="B203" s="207"/>
      <c r="C203" s="203"/>
      <c r="D203" s="203"/>
      <c r="E203" s="207"/>
      <c r="F203" s="205"/>
      <c r="G203" s="208"/>
      <c r="H203" s="208"/>
      <c r="I203" s="205"/>
      <c r="J203" s="177"/>
    </row>
    <row r="204" spans="1:10" s="180" customFormat="1" x14ac:dyDescent="0.2">
      <c r="A204" s="203"/>
      <c r="B204" s="207"/>
      <c r="C204" s="203"/>
      <c r="D204" s="203"/>
      <c r="E204" s="207"/>
      <c r="F204" s="205"/>
      <c r="G204" s="208"/>
      <c r="H204" s="208"/>
      <c r="I204" s="205"/>
      <c r="J204" s="177"/>
    </row>
    <row r="205" spans="1:10" s="180" customFormat="1" x14ac:dyDescent="0.2">
      <c r="A205" s="203"/>
      <c r="B205" s="207"/>
      <c r="C205" s="203"/>
      <c r="D205" s="203"/>
      <c r="E205" s="207"/>
      <c r="F205" s="205"/>
      <c r="G205" s="208"/>
      <c r="H205" s="208"/>
      <c r="I205" s="205"/>
      <c r="J205" s="177"/>
    </row>
    <row r="206" spans="1:10" s="180" customFormat="1" x14ac:dyDescent="0.2">
      <c r="A206" s="203"/>
      <c r="B206" s="207"/>
      <c r="C206" s="203"/>
      <c r="D206" s="203"/>
      <c r="E206" s="207"/>
      <c r="F206" s="205"/>
      <c r="G206" s="208"/>
      <c r="H206" s="208"/>
      <c r="I206" s="205"/>
      <c r="J206" s="177"/>
    </row>
    <row r="207" spans="1:10" s="180" customFormat="1" x14ac:dyDescent="0.2">
      <c r="A207" s="203"/>
      <c r="B207" s="207"/>
      <c r="C207" s="203"/>
      <c r="D207" s="203"/>
      <c r="E207" s="207"/>
      <c r="F207" s="205"/>
      <c r="G207" s="208"/>
      <c r="H207" s="208"/>
      <c r="I207" s="205"/>
      <c r="J207" s="177"/>
    </row>
    <row r="208" spans="1:10" s="180" customFormat="1" x14ac:dyDescent="0.2">
      <c r="A208" s="203"/>
      <c r="B208" s="207"/>
      <c r="C208" s="203"/>
      <c r="D208" s="203"/>
      <c r="E208" s="207"/>
      <c r="F208" s="205"/>
      <c r="G208" s="208"/>
      <c r="H208" s="208"/>
      <c r="I208" s="205"/>
      <c r="J208" s="177"/>
    </row>
    <row r="209" spans="1:10" s="180" customFormat="1" x14ac:dyDescent="0.2">
      <c r="A209" s="203"/>
      <c r="B209" s="207"/>
      <c r="C209" s="203"/>
      <c r="D209" s="203"/>
      <c r="E209" s="207"/>
      <c r="F209" s="205"/>
      <c r="G209" s="208"/>
      <c r="H209" s="208"/>
      <c r="I209" s="205"/>
      <c r="J209" s="177"/>
    </row>
    <row r="210" spans="1:10" s="180" customFormat="1" x14ac:dyDescent="0.2">
      <c r="A210" s="203"/>
      <c r="B210" s="207"/>
      <c r="C210" s="203"/>
      <c r="D210" s="203"/>
      <c r="E210" s="207"/>
      <c r="F210" s="205"/>
      <c r="G210" s="208"/>
      <c r="H210" s="208"/>
      <c r="I210" s="205"/>
      <c r="J210" s="177"/>
    </row>
    <row r="211" spans="1:10" s="180" customFormat="1" x14ac:dyDescent="0.2">
      <c r="A211" s="203"/>
      <c r="B211" s="207"/>
      <c r="C211" s="203"/>
      <c r="D211" s="203"/>
      <c r="E211" s="207"/>
      <c r="F211" s="205"/>
      <c r="G211" s="208"/>
      <c r="H211" s="208"/>
      <c r="I211" s="205"/>
      <c r="J211" s="177"/>
    </row>
    <row r="212" spans="1:10" s="180" customFormat="1" x14ac:dyDescent="0.2">
      <c r="A212" s="203"/>
      <c r="B212" s="207"/>
      <c r="C212" s="203"/>
      <c r="D212" s="203"/>
      <c r="E212" s="207"/>
      <c r="F212" s="205"/>
      <c r="G212" s="208"/>
      <c r="H212" s="208"/>
      <c r="I212" s="205"/>
      <c r="J212" s="177"/>
    </row>
    <row r="213" spans="1:10" s="180" customFormat="1" x14ac:dyDescent="0.2">
      <c r="A213" s="218"/>
      <c r="B213" s="207"/>
      <c r="C213" s="203"/>
      <c r="D213" s="203"/>
      <c r="E213" s="207"/>
      <c r="F213" s="205"/>
      <c r="G213" s="208"/>
      <c r="H213" s="208"/>
      <c r="I213" s="205"/>
      <c r="J213" s="177"/>
    </row>
    <row r="214" spans="1:10" s="180" customFormat="1" x14ac:dyDescent="0.2">
      <c r="A214" s="218"/>
      <c r="B214" s="207"/>
      <c r="C214" s="203"/>
      <c r="D214" s="203"/>
      <c r="E214" s="207"/>
      <c r="F214" s="205"/>
      <c r="G214" s="208"/>
      <c r="H214" s="208"/>
      <c r="I214" s="205"/>
      <c r="J214" s="177"/>
    </row>
    <row r="215" spans="1:10" s="180" customFormat="1" x14ac:dyDescent="0.2">
      <c r="A215" s="218"/>
      <c r="B215" s="207"/>
      <c r="C215" s="203"/>
      <c r="D215" s="203"/>
      <c r="E215" s="207"/>
      <c r="F215" s="205"/>
      <c r="G215" s="208"/>
      <c r="H215" s="208"/>
      <c r="I215" s="205"/>
      <c r="J215" s="177"/>
    </row>
    <row r="216" spans="1:10" s="180" customFormat="1" x14ac:dyDescent="0.2">
      <c r="A216" s="218"/>
      <c r="B216" s="207"/>
      <c r="C216" s="203"/>
      <c r="D216" s="203"/>
      <c r="E216" s="207"/>
      <c r="F216" s="205"/>
      <c r="G216" s="208"/>
      <c r="H216" s="208"/>
      <c r="I216" s="205"/>
      <c r="J216" s="177"/>
    </row>
    <row r="217" spans="1:10" s="180" customFormat="1" x14ac:dyDescent="0.2">
      <c r="A217" s="219"/>
      <c r="B217" s="220"/>
      <c r="C217" s="219"/>
      <c r="D217" s="219"/>
      <c r="E217" s="221"/>
      <c r="F217" s="222"/>
      <c r="G217" s="223"/>
      <c r="H217" s="223"/>
      <c r="I217" s="223"/>
      <c r="J217" s="177"/>
    </row>
    <row r="218" spans="1:10" s="180" customFormat="1" x14ac:dyDescent="0.2">
      <c r="A218" s="219"/>
      <c r="B218" s="220"/>
      <c r="C218" s="219"/>
      <c r="D218" s="219"/>
      <c r="E218" s="221"/>
      <c r="F218" s="222"/>
      <c r="G218" s="223"/>
      <c r="H218" s="223"/>
      <c r="I218" s="223"/>
      <c r="J218" s="177"/>
    </row>
    <row r="219" spans="1:10" s="180" customFormat="1" x14ac:dyDescent="0.2">
      <c r="A219" s="177"/>
      <c r="B219" s="178"/>
      <c r="C219" s="177"/>
      <c r="D219" s="177"/>
      <c r="E219" s="178"/>
      <c r="F219" s="177"/>
      <c r="G219" s="212"/>
      <c r="H219" s="212"/>
      <c r="I219" s="177"/>
      <c r="J219" s="177"/>
    </row>
    <row r="220" spans="1:10" s="180" customFormat="1" x14ac:dyDescent="0.2">
      <c r="A220" s="177"/>
      <c r="C220" s="177"/>
      <c r="D220" s="177"/>
      <c r="E220" s="178"/>
      <c r="F220" s="177"/>
      <c r="G220" s="177"/>
      <c r="H220" s="177"/>
      <c r="I220" s="212"/>
      <c r="J220" s="177"/>
    </row>
    <row r="221" spans="1:10" s="180" customFormat="1" x14ac:dyDescent="0.2">
      <c r="A221" s="177"/>
      <c r="C221" s="177"/>
      <c r="D221" s="177"/>
      <c r="E221" s="178"/>
      <c r="F221" s="177"/>
      <c r="G221" s="177"/>
      <c r="H221" s="177"/>
      <c r="I221" s="177"/>
      <c r="J221" s="177"/>
    </row>
    <row r="222" spans="1:10" s="180" customFormat="1" x14ac:dyDescent="0.2">
      <c r="A222" s="177"/>
      <c r="C222" s="177"/>
      <c r="D222" s="177"/>
      <c r="E222" s="178"/>
      <c r="F222" s="177"/>
      <c r="G222" s="177"/>
      <c r="H222" s="177"/>
      <c r="I222" s="177"/>
      <c r="J222" s="177"/>
    </row>
    <row r="223" spans="1:10" s="180" customFormat="1" x14ac:dyDescent="0.2">
      <c r="A223" s="177"/>
      <c r="B223" s="178"/>
      <c r="C223" s="177"/>
      <c r="D223" s="177"/>
      <c r="E223" s="178"/>
      <c r="F223" s="212"/>
      <c r="G223" s="177"/>
      <c r="H223" s="177"/>
      <c r="I223" s="177"/>
      <c r="J223" s="177"/>
    </row>
    <row r="224" spans="1:10" s="180" customFormat="1" x14ac:dyDescent="0.2">
      <c r="A224" s="177"/>
      <c r="B224" s="178"/>
      <c r="C224" s="177"/>
      <c r="D224" s="177"/>
      <c r="E224" s="178"/>
      <c r="F224" s="177"/>
      <c r="G224" s="177"/>
      <c r="H224" s="177"/>
      <c r="I224" s="177"/>
      <c r="J224" s="177"/>
    </row>
    <row r="225" spans="1:10" s="180" customFormat="1" x14ac:dyDescent="0.2">
      <c r="A225" s="177"/>
      <c r="B225" s="178"/>
      <c r="C225" s="177"/>
      <c r="D225" s="177"/>
      <c r="E225" s="178"/>
      <c r="F225" s="177"/>
      <c r="G225" s="177"/>
      <c r="H225" s="177"/>
      <c r="I225" s="177"/>
      <c r="J225" s="177"/>
    </row>
    <row r="226" spans="1:10" s="180" customFormat="1" x14ac:dyDescent="0.2">
      <c r="A226" s="177"/>
      <c r="B226" s="178"/>
      <c r="C226" s="177"/>
      <c r="D226" s="177"/>
      <c r="E226" s="178"/>
      <c r="F226" s="177"/>
      <c r="G226" s="177"/>
      <c r="H226" s="177"/>
      <c r="I226" s="177"/>
      <c r="J226" s="177"/>
    </row>
    <row r="227" spans="1:10" s="180" customFormat="1" x14ac:dyDescent="0.2">
      <c r="A227" s="177"/>
      <c r="B227" s="178"/>
      <c r="C227" s="177"/>
      <c r="D227" s="177"/>
      <c r="E227" s="178"/>
      <c r="F227" s="177"/>
      <c r="G227" s="177"/>
      <c r="H227" s="177"/>
      <c r="I227" s="177"/>
      <c r="J227" s="177"/>
    </row>
    <row r="228" spans="1:10" s="180" customFormat="1" x14ac:dyDescent="0.2">
      <c r="A228" s="177"/>
      <c r="B228" s="178"/>
      <c r="C228" s="177"/>
      <c r="D228" s="177"/>
      <c r="E228" s="178"/>
      <c r="F228" s="177"/>
      <c r="G228" s="177"/>
      <c r="H228" s="177"/>
      <c r="I228" s="177"/>
      <c r="J228" s="177"/>
    </row>
    <row r="229" spans="1:10" s="180" customFormat="1" x14ac:dyDescent="0.2">
      <c r="A229" s="177"/>
      <c r="B229" s="178"/>
      <c r="C229" s="177"/>
      <c r="D229" s="177"/>
      <c r="E229" s="178"/>
      <c r="F229" s="177"/>
      <c r="G229" s="177"/>
      <c r="H229" s="177"/>
      <c r="I229" s="177"/>
      <c r="J229" s="177"/>
    </row>
    <row r="230" spans="1:10" s="180" customFormat="1" x14ac:dyDescent="0.2">
      <c r="A230" s="177"/>
      <c r="B230" s="178"/>
      <c r="C230" s="177"/>
      <c r="D230" s="177"/>
      <c r="E230" s="178"/>
      <c r="F230" s="177"/>
      <c r="G230" s="177"/>
      <c r="H230" s="177"/>
      <c r="I230" s="177"/>
      <c r="J230" s="177"/>
    </row>
    <row r="231" spans="1:10" s="180" customFormat="1" x14ac:dyDescent="0.2">
      <c r="A231" s="177"/>
      <c r="B231" s="178"/>
      <c r="C231" s="177"/>
      <c r="D231" s="177"/>
      <c r="E231" s="178"/>
      <c r="F231" s="177"/>
      <c r="G231" s="177"/>
      <c r="H231" s="177"/>
      <c r="I231" s="177"/>
      <c r="J231" s="177"/>
    </row>
    <row r="232" spans="1:10" s="180" customFormat="1" x14ac:dyDescent="0.2">
      <c r="A232" s="177"/>
      <c r="B232" s="178"/>
      <c r="C232" s="177"/>
      <c r="D232" s="177"/>
      <c r="E232" s="178"/>
      <c r="F232" s="177"/>
      <c r="G232" s="177"/>
      <c r="H232" s="177"/>
      <c r="I232" s="177"/>
      <c r="J232" s="177"/>
    </row>
    <row r="233" spans="1:10" s="180" customFormat="1" x14ac:dyDescent="0.2">
      <c r="A233" s="177"/>
      <c r="B233" s="178"/>
      <c r="C233" s="177"/>
      <c r="D233" s="177"/>
      <c r="E233" s="178"/>
      <c r="F233" s="177"/>
      <c r="G233" s="177"/>
      <c r="H233" s="177"/>
      <c r="I233" s="177"/>
      <c r="J233" s="177"/>
    </row>
    <row r="234" spans="1:10" s="180" customFormat="1" x14ac:dyDescent="0.2">
      <c r="A234" s="177"/>
      <c r="B234" s="178"/>
      <c r="C234" s="177"/>
      <c r="D234" s="177"/>
      <c r="E234" s="178"/>
      <c r="F234" s="177"/>
      <c r="G234" s="177"/>
      <c r="H234" s="177"/>
      <c r="I234" s="177"/>
      <c r="J234" s="177"/>
    </row>
    <row r="235" spans="1:10" s="180" customFormat="1" x14ac:dyDescent="0.2">
      <c r="A235" s="177"/>
      <c r="B235" s="178"/>
      <c r="C235" s="177"/>
      <c r="D235" s="177"/>
      <c r="E235" s="178"/>
      <c r="F235" s="177"/>
      <c r="G235" s="177"/>
      <c r="H235" s="177"/>
      <c r="I235" s="177"/>
      <c r="J235" s="177"/>
    </row>
    <row r="236" spans="1:10" s="180" customFormat="1" x14ac:dyDescent="0.2">
      <c r="A236" s="177"/>
      <c r="B236" s="178"/>
      <c r="C236" s="177"/>
      <c r="D236" s="177"/>
      <c r="E236" s="178"/>
      <c r="F236" s="177"/>
      <c r="G236" s="177"/>
      <c r="H236" s="177"/>
      <c r="I236" s="177"/>
      <c r="J236" s="177"/>
    </row>
    <row r="237" spans="1:10" s="180" customFormat="1" x14ac:dyDescent="0.2">
      <c r="A237" s="177"/>
      <c r="B237" s="178"/>
      <c r="C237" s="177"/>
      <c r="D237" s="177"/>
      <c r="E237" s="178"/>
      <c r="F237" s="177"/>
      <c r="G237" s="177"/>
      <c r="H237" s="177"/>
      <c r="I237" s="177"/>
      <c r="J237" s="177"/>
    </row>
    <row r="238" spans="1:10" s="180" customFormat="1" x14ac:dyDescent="0.2">
      <c r="A238" s="177"/>
      <c r="B238" s="178"/>
      <c r="C238" s="177"/>
      <c r="D238" s="177"/>
      <c r="E238" s="178"/>
      <c r="F238" s="177"/>
      <c r="G238" s="177"/>
      <c r="H238" s="177"/>
      <c r="I238" s="177"/>
      <c r="J238" s="177"/>
    </row>
    <row r="239" spans="1:10" s="180" customFormat="1" x14ac:dyDescent="0.2">
      <c r="A239" s="177"/>
      <c r="B239" s="178"/>
      <c r="C239" s="177"/>
      <c r="D239" s="177"/>
      <c r="E239" s="178"/>
      <c r="F239" s="177"/>
      <c r="G239" s="177"/>
      <c r="H239" s="177"/>
      <c r="I239" s="177"/>
      <c r="J239" s="177"/>
    </row>
    <row r="240" spans="1:10" s="180" customFormat="1" x14ac:dyDescent="0.2">
      <c r="A240" s="177"/>
      <c r="B240" s="178"/>
      <c r="C240" s="177"/>
      <c r="D240" s="177"/>
      <c r="E240" s="178"/>
      <c r="F240" s="177"/>
      <c r="G240" s="177"/>
      <c r="H240" s="177"/>
      <c r="I240" s="177"/>
      <c r="J240" s="177"/>
    </row>
    <row r="241" spans="1:10" s="180" customFormat="1" x14ac:dyDescent="0.2">
      <c r="A241" s="177"/>
      <c r="B241" s="178"/>
      <c r="C241" s="177"/>
      <c r="D241" s="177"/>
      <c r="E241" s="178"/>
      <c r="F241" s="177"/>
      <c r="G241" s="177"/>
      <c r="H241" s="177"/>
      <c r="I241" s="177"/>
      <c r="J241" s="177"/>
    </row>
    <row r="242" spans="1:10" s="180" customFormat="1" x14ac:dyDescent="0.2">
      <c r="A242" s="177"/>
      <c r="B242" s="178"/>
      <c r="C242" s="177"/>
      <c r="D242" s="177"/>
      <c r="E242" s="178"/>
      <c r="F242" s="177"/>
      <c r="G242" s="177"/>
      <c r="H242" s="177"/>
      <c r="I242" s="177"/>
      <c r="J242" s="177"/>
    </row>
    <row r="243" spans="1:10" s="180" customFormat="1" x14ac:dyDescent="0.2">
      <c r="A243" s="177"/>
      <c r="B243" s="178"/>
      <c r="C243" s="177"/>
      <c r="D243" s="177"/>
      <c r="E243" s="178"/>
      <c r="F243" s="177"/>
      <c r="G243" s="177"/>
      <c r="H243" s="177"/>
      <c r="I243" s="177"/>
      <c r="J243" s="177"/>
    </row>
    <row r="244" spans="1:10" s="180" customFormat="1" x14ac:dyDescent="0.2">
      <c r="A244" s="177"/>
      <c r="B244" s="178"/>
      <c r="C244" s="177"/>
      <c r="D244" s="177"/>
      <c r="E244" s="178"/>
      <c r="F244" s="177"/>
      <c r="G244" s="177"/>
      <c r="H244" s="177"/>
      <c r="I244" s="177"/>
      <c r="J244" s="177"/>
    </row>
    <row r="245" spans="1:10" s="180" customFormat="1" x14ac:dyDescent="0.2">
      <c r="A245" s="177"/>
      <c r="B245" s="178"/>
      <c r="C245" s="177"/>
      <c r="D245" s="177"/>
      <c r="E245" s="178"/>
      <c r="F245" s="177"/>
      <c r="G245" s="177"/>
      <c r="H245" s="177"/>
      <c r="I245" s="177"/>
      <c r="J245" s="177"/>
    </row>
    <row r="246" spans="1:10" s="180" customFormat="1" x14ac:dyDescent="0.2">
      <c r="A246" s="177"/>
      <c r="B246" s="178"/>
      <c r="C246" s="177"/>
      <c r="D246" s="177"/>
      <c r="E246" s="178"/>
      <c r="F246" s="177"/>
      <c r="G246" s="177"/>
      <c r="H246" s="177"/>
      <c r="I246" s="177"/>
      <c r="J246" s="177"/>
    </row>
    <row r="247" spans="1:10" s="180" customFormat="1" x14ac:dyDescent="0.2">
      <c r="A247" s="177"/>
      <c r="B247" s="178"/>
      <c r="C247" s="177"/>
      <c r="D247" s="177"/>
      <c r="E247" s="178"/>
      <c r="F247" s="177"/>
      <c r="G247" s="177"/>
      <c r="H247" s="177"/>
      <c r="I247" s="177"/>
      <c r="J247" s="177"/>
    </row>
    <row r="248" spans="1:10" s="180" customFormat="1" x14ac:dyDescent="0.2">
      <c r="A248" s="177"/>
      <c r="B248" s="178"/>
      <c r="C248" s="177"/>
      <c r="D248" s="177"/>
      <c r="E248" s="178"/>
      <c r="F248" s="177"/>
      <c r="G248" s="177"/>
      <c r="H248" s="177"/>
      <c r="I248" s="177"/>
      <c r="J248" s="177"/>
    </row>
    <row r="249" spans="1:10" s="180" customFormat="1" x14ac:dyDescent="0.2">
      <c r="A249" s="177"/>
      <c r="B249" s="178"/>
      <c r="C249" s="177"/>
      <c r="D249" s="177"/>
      <c r="E249" s="178"/>
      <c r="F249" s="177"/>
      <c r="G249" s="177"/>
      <c r="H249" s="177"/>
      <c r="I249" s="177"/>
      <c r="J249" s="177"/>
    </row>
    <row r="250" spans="1:10" s="180" customFormat="1" x14ac:dyDescent="0.2">
      <c r="A250" s="177"/>
      <c r="B250" s="178"/>
      <c r="C250" s="177"/>
      <c r="D250" s="177"/>
      <c r="E250" s="178"/>
      <c r="F250" s="177"/>
      <c r="G250" s="177"/>
      <c r="H250" s="177"/>
      <c r="I250" s="177"/>
      <c r="J250" s="177"/>
    </row>
    <row r="251" spans="1:10" s="180" customFormat="1" x14ac:dyDescent="0.2">
      <c r="A251" s="177"/>
      <c r="B251" s="178"/>
      <c r="C251" s="177"/>
      <c r="D251" s="177"/>
      <c r="E251" s="178"/>
      <c r="F251" s="177"/>
      <c r="G251" s="177"/>
      <c r="H251" s="177"/>
      <c r="I251" s="177"/>
      <c r="J251" s="177"/>
    </row>
    <row r="252" spans="1:10" s="180" customFormat="1" x14ac:dyDescent="0.2">
      <c r="A252" s="177"/>
      <c r="B252" s="178"/>
      <c r="C252" s="177"/>
      <c r="D252" s="177"/>
      <c r="E252" s="178"/>
      <c r="F252" s="177"/>
      <c r="G252" s="177"/>
      <c r="H252" s="177"/>
      <c r="I252" s="177"/>
      <c r="J252" s="177"/>
    </row>
    <row r="253" spans="1:10" s="180" customFormat="1" x14ac:dyDescent="0.2">
      <c r="A253" s="177"/>
      <c r="B253" s="178"/>
      <c r="C253" s="177"/>
      <c r="D253" s="177"/>
      <c r="E253" s="178"/>
      <c r="F253" s="177"/>
      <c r="G253" s="177"/>
      <c r="H253" s="177"/>
      <c r="I253" s="177"/>
      <c r="J253" s="177"/>
    </row>
    <row r="254" spans="1:10" s="180" customFormat="1" x14ac:dyDescent="0.2">
      <c r="A254" s="177"/>
      <c r="B254" s="178"/>
      <c r="C254" s="177"/>
      <c r="D254" s="177"/>
      <c r="E254" s="178"/>
      <c r="F254" s="177"/>
      <c r="G254" s="177"/>
      <c r="H254" s="177"/>
      <c r="I254" s="177"/>
      <c r="J254" s="177"/>
    </row>
    <row r="255" spans="1:10" s="180" customFormat="1" x14ac:dyDescent="0.2">
      <c r="A255" s="177"/>
      <c r="B255" s="178"/>
      <c r="C255" s="177"/>
      <c r="D255" s="177"/>
      <c r="E255" s="178"/>
      <c r="F255" s="177"/>
      <c r="G255" s="177"/>
      <c r="H255" s="177"/>
      <c r="I255" s="177"/>
      <c r="J255" s="177"/>
    </row>
    <row r="256" spans="1:10" s="180" customFormat="1" x14ac:dyDescent="0.2">
      <c r="A256" s="177"/>
      <c r="B256" s="178"/>
      <c r="C256" s="177"/>
      <c r="D256" s="177"/>
      <c r="E256" s="178"/>
      <c r="F256" s="177"/>
      <c r="G256" s="177"/>
      <c r="H256" s="177"/>
      <c r="I256" s="177"/>
      <c r="J256" s="177"/>
    </row>
    <row r="257" spans="1:10" s="180" customFormat="1" x14ac:dyDescent="0.2">
      <c r="A257" s="177"/>
      <c r="B257" s="178"/>
      <c r="C257" s="177"/>
      <c r="D257" s="177"/>
      <c r="E257" s="178"/>
      <c r="F257" s="177"/>
      <c r="G257" s="177"/>
      <c r="H257" s="177"/>
      <c r="I257" s="177"/>
      <c r="J257" s="177"/>
    </row>
    <row r="258" spans="1:10" s="180" customFormat="1" x14ac:dyDescent="0.2">
      <c r="A258" s="177"/>
      <c r="B258" s="178"/>
      <c r="C258" s="177"/>
      <c r="D258" s="177"/>
      <c r="E258" s="178"/>
      <c r="F258" s="177"/>
      <c r="G258" s="177"/>
      <c r="H258" s="177"/>
      <c r="I258" s="177"/>
      <c r="J258" s="177"/>
    </row>
    <row r="259" spans="1:10" s="180" customFormat="1" x14ac:dyDescent="0.2">
      <c r="A259" s="177"/>
      <c r="B259" s="178"/>
      <c r="C259" s="177"/>
      <c r="D259" s="177"/>
      <c r="E259" s="178"/>
      <c r="F259" s="177"/>
      <c r="G259" s="177"/>
      <c r="H259" s="177"/>
      <c r="I259" s="177"/>
      <c r="J259" s="177"/>
    </row>
    <row r="260" spans="1:10" s="180" customFormat="1" x14ac:dyDescent="0.2">
      <c r="A260" s="177"/>
      <c r="B260" s="178"/>
      <c r="C260" s="177"/>
      <c r="D260" s="177"/>
      <c r="E260" s="178"/>
      <c r="F260" s="177"/>
      <c r="G260" s="177"/>
      <c r="H260" s="177"/>
      <c r="I260" s="177"/>
      <c r="J260" s="177"/>
    </row>
    <row r="261" spans="1:10" s="180" customFormat="1" x14ac:dyDescent="0.2">
      <c r="A261" s="177"/>
      <c r="B261" s="178"/>
      <c r="C261" s="177"/>
      <c r="D261" s="177"/>
      <c r="E261" s="178"/>
      <c r="F261" s="177"/>
      <c r="G261" s="177"/>
      <c r="H261" s="177"/>
      <c r="I261" s="177"/>
      <c r="J261" s="177"/>
    </row>
    <row r="262" spans="1:10" s="180" customFormat="1" x14ac:dyDescent="0.2">
      <c r="A262" s="177"/>
      <c r="B262" s="178"/>
      <c r="C262" s="177"/>
      <c r="D262" s="177"/>
      <c r="E262" s="178"/>
      <c r="F262" s="177"/>
      <c r="G262" s="177"/>
      <c r="H262" s="177"/>
      <c r="I262" s="177"/>
      <c r="J262" s="177"/>
    </row>
    <row r="263" spans="1:10" s="180" customFormat="1" x14ac:dyDescent="0.2">
      <c r="A263" s="177"/>
      <c r="B263" s="178"/>
      <c r="C263" s="177"/>
      <c r="D263" s="177"/>
      <c r="E263" s="178"/>
      <c r="F263" s="177"/>
      <c r="G263" s="177"/>
      <c r="H263" s="177"/>
      <c r="I263" s="177"/>
      <c r="J263" s="177"/>
    </row>
    <row r="264" spans="1:10" s="180" customFormat="1" x14ac:dyDescent="0.2">
      <c r="A264" s="177"/>
      <c r="B264" s="178"/>
      <c r="C264" s="177"/>
      <c r="D264" s="177"/>
      <c r="E264" s="178"/>
      <c r="F264" s="177"/>
      <c r="G264" s="177"/>
      <c r="H264" s="177"/>
      <c r="I264" s="177"/>
      <c r="J264" s="177"/>
    </row>
    <row r="265" spans="1:10" s="180" customFormat="1" x14ac:dyDescent="0.2">
      <c r="A265" s="177"/>
      <c r="B265" s="178"/>
      <c r="C265" s="177"/>
      <c r="D265" s="177"/>
      <c r="E265" s="178"/>
      <c r="F265" s="177"/>
      <c r="G265" s="177"/>
      <c r="H265" s="177"/>
      <c r="I265" s="177"/>
      <c r="J265" s="177"/>
    </row>
    <row r="266" spans="1:10" s="180" customFormat="1" x14ac:dyDescent="0.2">
      <c r="A266" s="177"/>
      <c r="B266" s="178"/>
      <c r="C266" s="177"/>
      <c r="D266" s="177"/>
      <c r="E266" s="178"/>
      <c r="F266" s="177"/>
      <c r="G266" s="177"/>
      <c r="H266" s="177"/>
      <c r="I266" s="177"/>
      <c r="J266" s="177"/>
    </row>
    <row r="267" spans="1:10" s="180" customFormat="1" x14ac:dyDescent="0.2">
      <c r="A267" s="177"/>
      <c r="B267" s="178"/>
      <c r="C267" s="177"/>
      <c r="D267" s="177"/>
      <c r="E267" s="178"/>
      <c r="F267" s="177"/>
      <c r="G267" s="177"/>
      <c r="H267" s="177"/>
      <c r="I267" s="177"/>
      <c r="J267" s="177"/>
    </row>
    <row r="268" spans="1:10" s="180" customFormat="1" x14ac:dyDescent="0.2">
      <c r="A268" s="177"/>
      <c r="B268" s="178"/>
      <c r="C268" s="177"/>
      <c r="D268" s="177"/>
      <c r="E268" s="178"/>
      <c r="F268" s="177"/>
      <c r="G268" s="177"/>
      <c r="H268" s="177"/>
      <c r="I268" s="177"/>
      <c r="J268" s="177"/>
    </row>
    <row r="269" spans="1:10" s="180" customFormat="1" x14ac:dyDescent="0.2">
      <c r="A269" s="177"/>
      <c r="B269" s="178"/>
      <c r="C269" s="177"/>
      <c r="D269" s="177"/>
      <c r="E269" s="178"/>
      <c r="F269" s="177"/>
      <c r="G269" s="177"/>
      <c r="H269" s="177"/>
      <c r="I269" s="177"/>
      <c r="J269" s="177"/>
    </row>
    <row r="270" spans="1:10" x14ac:dyDescent="0.25">
      <c r="J270" s="212"/>
    </row>
    <row r="272" spans="1:10" x14ac:dyDescent="0.25">
      <c r="J272" s="212"/>
    </row>
    <row r="275" spans="10:10" x14ac:dyDescent="0.25">
      <c r="J275" s="216"/>
    </row>
    <row r="296" spans="1:11" s="216" customFormat="1" x14ac:dyDescent="0.25">
      <c r="A296" s="177"/>
      <c r="B296" s="178"/>
      <c r="C296" s="177"/>
      <c r="D296" s="177"/>
      <c r="E296" s="178"/>
      <c r="F296" s="177"/>
      <c r="G296" s="177"/>
      <c r="H296" s="177"/>
      <c r="I296" s="177"/>
      <c r="J296" s="177"/>
    </row>
    <row r="297" spans="1:11" x14ac:dyDescent="0.25">
      <c r="K297" s="224"/>
    </row>
  </sheetData>
  <mergeCells count="3">
    <mergeCell ref="A2:I2"/>
    <mergeCell ref="A3:I3"/>
    <mergeCell ref="A5: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4BB0-B156-4D46-9B4F-557E5210599A}">
  <sheetPr>
    <tabColor rgb="FF92D050"/>
  </sheetPr>
  <dimension ref="A1:L33"/>
  <sheetViews>
    <sheetView topLeftCell="A19" workbookViewId="0">
      <selection activeCell="K10" sqref="K10"/>
    </sheetView>
  </sheetViews>
  <sheetFormatPr defaultColWidth="13.5703125" defaultRowHeight="15" x14ac:dyDescent="0.25"/>
  <cols>
    <col min="1" max="1" width="8.7109375" customWidth="1"/>
    <col min="2" max="2" width="22.42578125" customWidth="1"/>
    <col min="3" max="3" width="13.5703125" style="248"/>
    <col min="6" max="6" width="24.28515625" customWidth="1"/>
    <col min="10" max="10" width="22.5703125" customWidth="1"/>
    <col min="11" max="11" width="18.85546875" customWidth="1"/>
  </cols>
  <sheetData>
    <row r="1" spans="1:12" ht="15.75" x14ac:dyDescent="0.25">
      <c r="A1" s="385" t="s">
        <v>0</v>
      </c>
    </row>
    <row r="2" spans="1:12" x14ac:dyDescent="0.25">
      <c r="A2" s="386" t="s">
        <v>1</v>
      </c>
      <c r="D2" s="386"/>
    </row>
    <row r="3" spans="1:12" x14ac:dyDescent="0.25">
      <c r="A3" s="386" t="s">
        <v>1643</v>
      </c>
      <c r="B3" s="387"/>
      <c r="C3" s="388"/>
      <c r="D3" s="386"/>
    </row>
    <row r="4" spans="1:12" x14ac:dyDescent="0.25">
      <c r="A4" s="389"/>
      <c r="B4" s="388"/>
      <c r="C4" s="388"/>
      <c r="D4" s="387"/>
      <c r="E4" s="387"/>
      <c r="F4" s="387"/>
      <c r="G4" s="387"/>
    </row>
    <row r="5" spans="1:12" x14ac:dyDescent="0.25">
      <c r="A5" s="386" t="s">
        <v>1644</v>
      </c>
      <c r="B5" s="248"/>
      <c r="D5" s="248"/>
      <c r="E5" s="248"/>
      <c r="F5" s="248"/>
      <c r="G5" s="248"/>
    </row>
    <row r="7" spans="1:12" ht="99.75" x14ac:dyDescent="0.25">
      <c r="A7" s="390" t="s">
        <v>4</v>
      </c>
      <c r="B7" s="390" t="s">
        <v>5</v>
      </c>
      <c r="C7" s="390" t="s">
        <v>1645</v>
      </c>
      <c r="D7" s="390" t="s">
        <v>6</v>
      </c>
      <c r="E7" s="390" t="s">
        <v>7</v>
      </c>
      <c r="F7" s="390" t="s">
        <v>8</v>
      </c>
      <c r="G7" s="390" t="s">
        <v>9</v>
      </c>
      <c r="H7" s="390" t="s">
        <v>10</v>
      </c>
      <c r="I7" s="501" t="s">
        <v>919</v>
      </c>
      <c r="J7" s="390" t="s">
        <v>1646</v>
      </c>
    </row>
    <row r="8" spans="1:12" x14ac:dyDescent="0.25">
      <c r="A8" s="390"/>
      <c r="B8" s="390"/>
      <c r="C8" s="391"/>
      <c r="D8" s="390"/>
      <c r="E8" s="390"/>
      <c r="F8" s="390"/>
      <c r="G8" s="390" t="s">
        <v>13</v>
      </c>
      <c r="H8" s="390" t="s">
        <v>14</v>
      </c>
      <c r="I8" s="390"/>
      <c r="J8" s="390" t="s">
        <v>15</v>
      </c>
    </row>
    <row r="9" spans="1:12" ht="24.75" customHeight="1" x14ac:dyDescent="0.25">
      <c r="A9" s="391"/>
      <c r="B9" s="392" t="s">
        <v>71</v>
      </c>
      <c r="C9" s="393"/>
      <c r="D9" s="391"/>
      <c r="E9" s="391"/>
      <c r="F9" s="391"/>
      <c r="G9" s="391"/>
      <c r="H9" s="391"/>
      <c r="I9" s="391"/>
      <c r="J9" s="391"/>
    </row>
    <row r="10" spans="1:12" ht="45" x14ac:dyDescent="0.25">
      <c r="A10" s="394">
        <v>1</v>
      </c>
      <c r="B10" s="395" t="s">
        <v>1647</v>
      </c>
      <c r="C10" s="259" t="s">
        <v>1648</v>
      </c>
      <c r="D10" s="396">
        <v>1199</v>
      </c>
      <c r="E10" s="397" t="s">
        <v>1649</v>
      </c>
      <c r="F10" s="395" t="s">
        <v>1650</v>
      </c>
      <c r="G10" s="398">
        <v>2085250</v>
      </c>
      <c r="H10" s="399"/>
      <c r="I10" s="399"/>
      <c r="J10" s="320">
        <f>G10-H10</f>
        <v>2085250</v>
      </c>
    </row>
    <row r="11" spans="1:12" ht="45" x14ac:dyDescent="0.25">
      <c r="A11" s="394">
        <v>2</v>
      </c>
      <c r="B11" s="259" t="s">
        <v>1651</v>
      </c>
      <c r="C11" s="259" t="s">
        <v>1652</v>
      </c>
      <c r="D11" s="322">
        <v>975</v>
      </c>
      <c r="E11" s="397">
        <v>44720</v>
      </c>
      <c r="F11" s="323" t="s">
        <v>1653</v>
      </c>
      <c r="G11" s="319">
        <v>126250</v>
      </c>
      <c r="H11" s="416">
        <v>0</v>
      </c>
      <c r="I11" s="416"/>
      <c r="J11" s="400">
        <f>G11-H11</f>
        <v>126250</v>
      </c>
    </row>
    <row r="12" spans="1:12" x14ac:dyDescent="0.25">
      <c r="A12" s="259"/>
      <c r="B12" s="382" t="s">
        <v>792</v>
      </c>
      <c r="C12" s="401"/>
      <c r="D12" s="322"/>
      <c r="E12" s="322"/>
      <c r="F12" s="259"/>
      <c r="G12" s="384">
        <f>SUM(G10:G11)</f>
        <v>2211500</v>
      </c>
      <c r="H12" s="383">
        <f>SUM(H10:H11)</f>
        <v>0</v>
      </c>
      <c r="I12" s="383"/>
      <c r="J12" s="384">
        <f>SUM(J10:J11)</f>
        <v>2211500</v>
      </c>
    </row>
    <row r="13" spans="1:12" x14ac:dyDescent="0.25">
      <c r="A13" s="259"/>
      <c r="B13" s="259"/>
      <c r="C13" s="323"/>
      <c r="D13" s="322"/>
      <c r="E13" s="322"/>
      <c r="F13" s="259"/>
      <c r="G13" s="344"/>
      <c r="H13" s="259"/>
      <c r="I13" s="259"/>
      <c r="J13" s="259"/>
    </row>
    <row r="14" spans="1:12" x14ac:dyDescent="0.25">
      <c r="A14" s="259"/>
      <c r="B14" s="402" t="s">
        <v>1654</v>
      </c>
      <c r="C14" s="403"/>
      <c r="D14" s="404"/>
      <c r="E14" s="404"/>
      <c r="F14" s="405"/>
      <c r="G14" s="259"/>
      <c r="H14" s="259"/>
      <c r="I14" s="259"/>
      <c r="J14" s="259"/>
    </row>
    <row r="15" spans="1:12" ht="60" x14ac:dyDescent="0.25">
      <c r="A15" s="323">
        <v>1</v>
      </c>
      <c r="B15" s="323" t="s">
        <v>1655</v>
      </c>
      <c r="C15" s="323" t="s">
        <v>1656</v>
      </c>
      <c r="D15" s="337">
        <v>22587</v>
      </c>
      <c r="E15" s="550">
        <v>44679</v>
      </c>
      <c r="F15" s="323" t="s">
        <v>1657</v>
      </c>
      <c r="G15" s="551">
        <v>40000</v>
      </c>
      <c r="H15" s="552">
        <v>0</v>
      </c>
      <c r="I15" s="552"/>
      <c r="J15" s="553">
        <f>G15-H15</f>
        <v>40000</v>
      </c>
      <c r="L15" s="173"/>
    </row>
    <row r="16" spans="1:12" ht="30" x14ac:dyDescent="0.25">
      <c r="A16" s="323">
        <v>2</v>
      </c>
      <c r="B16" s="406" t="s">
        <v>998</v>
      </c>
      <c r="C16" s="406"/>
      <c r="D16" s="407">
        <v>52477</v>
      </c>
      <c r="E16" s="407" t="s">
        <v>1658</v>
      </c>
      <c r="F16" s="406" t="s">
        <v>1659</v>
      </c>
      <c r="G16" s="554">
        <v>1193750</v>
      </c>
      <c r="H16" s="551"/>
      <c r="I16" s="551"/>
      <c r="J16" s="553">
        <f>G16-H16</f>
        <v>1193750</v>
      </c>
    </row>
    <row r="17" spans="1:10" ht="30" x14ac:dyDescent="0.25">
      <c r="A17" s="323">
        <v>3</v>
      </c>
      <c r="B17" s="406" t="s">
        <v>1660</v>
      </c>
      <c r="C17" s="406"/>
      <c r="D17" s="407">
        <v>52491</v>
      </c>
      <c r="E17" s="407" t="s">
        <v>1661</v>
      </c>
      <c r="F17" s="406" t="s">
        <v>1662</v>
      </c>
      <c r="G17" s="554">
        <v>460000</v>
      </c>
      <c r="H17" s="551"/>
      <c r="I17" s="551"/>
      <c r="J17" s="553">
        <f>G17-H17</f>
        <v>460000</v>
      </c>
    </row>
    <row r="18" spans="1:10" ht="19.5" customHeight="1" x14ac:dyDescent="0.25">
      <c r="A18" s="323">
        <v>4</v>
      </c>
      <c r="B18" s="406" t="s">
        <v>1663</v>
      </c>
      <c r="C18" s="406"/>
      <c r="D18" s="407"/>
      <c r="E18" s="407"/>
      <c r="F18" s="406" t="s">
        <v>1664</v>
      </c>
      <c r="G18" s="555">
        <v>186000</v>
      </c>
      <c r="H18" s="551"/>
      <c r="I18" s="551"/>
      <c r="J18" s="556">
        <f>G18-H18</f>
        <v>186000</v>
      </c>
    </row>
    <row r="19" spans="1:10" ht="49.5" x14ac:dyDescent="0.3">
      <c r="A19" s="323">
        <v>5</v>
      </c>
      <c r="B19" s="408" t="s">
        <v>1665</v>
      </c>
      <c r="C19" s="408"/>
      <c r="D19" s="557"/>
      <c r="E19" s="408"/>
      <c r="F19" s="408" t="s">
        <v>1666</v>
      </c>
      <c r="G19" s="551">
        <v>1600000</v>
      </c>
      <c r="H19" s="558"/>
      <c r="I19" s="558"/>
      <c r="J19" s="559">
        <v>1600000</v>
      </c>
    </row>
    <row r="20" spans="1:10" ht="66" x14ac:dyDescent="0.3">
      <c r="A20" s="323">
        <v>6</v>
      </c>
      <c r="B20" s="408" t="s">
        <v>16</v>
      </c>
      <c r="C20" s="408" t="s">
        <v>1667</v>
      </c>
      <c r="D20" s="557" t="s">
        <v>1668</v>
      </c>
      <c r="E20" s="409">
        <v>45421</v>
      </c>
      <c r="F20" s="408" t="s">
        <v>1669</v>
      </c>
      <c r="G20" s="551">
        <v>361980</v>
      </c>
      <c r="H20" s="558"/>
      <c r="I20" s="558"/>
      <c r="J20" s="559">
        <v>361980</v>
      </c>
    </row>
    <row r="21" spans="1:10" ht="49.5" x14ac:dyDescent="0.3">
      <c r="A21" s="323">
        <v>7</v>
      </c>
      <c r="B21" s="408" t="s">
        <v>16</v>
      </c>
      <c r="C21" s="408" t="s">
        <v>1670</v>
      </c>
      <c r="D21" s="557" t="s">
        <v>1671</v>
      </c>
      <c r="E21" s="409">
        <v>45324</v>
      </c>
      <c r="F21" s="408" t="s">
        <v>1672</v>
      </c>
      <c r="G21" s="551">
        <v>1524375</v>
      </c>
      <c r="H21" s="558"/>
      <c r="I21" s="558"/>
      <c r="J21" s="559">
        <v>1524375</v>
      </c>
    </row>
    <row r="22" spans="1:10" ht="49.5" x14ac:dyDescent="0.3">
      <c r="A22" s="323">
        <v>8</v>
      </c>
      <c r="B22" s="408" t="s">
        <v>16</v>
      </c>
      <c r="C22" s="408" t="s">
        <v>1673</v>
      </c>
      <c r="D22" s="557" t="s">
        <v>1674</v>
      </c>
      <c r="E22" s="409">
        <v>45421</v>
      </c>
      <c r="F22" s="408" t="s">
        <v>1672</v>
      </c>
      <c r="G22" s="551">
        <v>290150</v>
      </c>
      <c r="H22" s="558"/>
      <c r="I22" s="558"/>
      <c r="J22" s="559">
        <v>290150</v>
      </c>
    </row>
    <row r="23" spans="1:10" ht="49.5" x14ac:dyDescent="0.3">
      <c r="A23" s="323">
        <v>9</v>
      </c>
      <c r="B23" s="408" t="s">
        <v>1675</v>
      </c>
      <c r="C23" s="408" t="s">
        <v>1676</v>
      </c>
      <c r="D23" s="557">
        <v>52262</v>
      </c>
      <c r="E23" s="409">
        <v>45450</v>
      </c>
      <c r="F23" s="410" t="s">
        <v>1677</v>
      </c>
      <c r="G23" s="551">
        <v>77500</v>
      </c>
      <c r="H23" s="558"/>
      <c r="I23" s="558"/>
      <c r="J23" s="559">
        <v>77500</v>
      </c>
    </row>
    <row r="24" spans="1:10" ht="49.5" x14ac:dyDescent="0.3">
      <c r="A24" s="323">
        <v>10</v>
      </c>
      <c r="B24" s="408" t="s">
        <v>684</v>
      </c>
      <c r="C24" s="408"/>
      <c r="D24" s="557"/>
      <c r="E24" s="409"/>
      <c r="F24" s="410" t="s">
        <v>1678</v>
      </c>
      <c r="G24" s="551"/>
      <c r="H24" s="558"/>
      <c r="I24" s="559">
        <v>61054</v>
      </c>
      <c r="J24" s="559">
        <v>61054</v>
      </c>
    </row>
    <row r="25" spans="1:10" ht="49.5" x14ac:dyDescent="0.3">
      <c r="A25" s="323">
        <v>11</v>
      </c>
      <c r="B25" s="408" t="s">
        <v>686</v>
      </c>
      <c r="C25" s="408"/>
      <c r="D25" s="557"/>
      <c r="E25" s="409"/>
      <c r="F25" s="410" t="s">
        <v>1678</v>
      </c>
      <c r="G25" s="551"/>
      <c r="H25" s="558"/>
      <c r="I25" s="559">
        <v>21266</v>
      </c>
      <c r="J25" s="559">
        <v>21266</v>
      </c>
    </row>
    <row r="26" spans="1:10" ht="49.5" x14ac:dyDescent="0.3">
      <c r="A26" s="323">
        <v>12</v>
      </c>
      <c r="B26" s="408" t="s">
        <v>687</v>
      </c>
      <c r="C26" s="408"/>
      <c r="D26" s="557"/>
      <c r="E26" s="409"/>
      <c r="F26" s="410" t="s">
        <v>1678</v>
      </c>
      <c r="G26" s="551"/>
      <c r="H26" s="558"/>
      <c r="I26" s="559">
        <v>104958</v>
      </c>
      <c r="J26" s="559">
        <v>104958</v>
      </c>
    </row>
    <row r="27" spans="1:10" ht="49.5" x14ac:dyDescent="0.3">
      <c r="A27" s="323">
        <v>13</v>
      </c>
      <c r="B27" s="408" t="s">
        <v>1679</v>
      </c>
      <c r="C27" s="408"/>
      <c r="D27" s="557"/>
      <c r="E27" s="409"/>
      <c r="F27" s="410" t="s">
        <v>1678</v>
      </c>
      <c r="G27" s="551"/>
      <c r="H27" s="558"/>
      <c r="I27" s="559">
        <v>80262</v>
      </c>
      <c r="J27" s="559">
        <v>80262</v>
      </c>
    </row>
    <row r="28" spans="1:10" ht="16.5" x14ac:dyDescent="0.3">
      <c r="A28" s="259"/>
      <c r="B28" s="411"/>
      <c r="C28" s="408"/>
      <c r="D28" s="411"/>
      <c r="E28" s="411"/>
      <c r="F28" s="412" t="s">
        <v>792</v>
      </c>
      <c r="G28" s="413">
        <f>SUM(G15:G27)</f>
        <v>5733755</v>
      </c>
      <c r="H28" s="414">
        <f>SUM(H15:H23)</f>
        <v>0</v>
      </c>
      <c r="I28" s="414">
        <f>SUM(I24:I27)</f>
        <v>267540</v>
      </c>
      <c r="J28" s="413">
        <f>SUM(J15:J27)</f>
        <v>6001295</v>
      </c>
    </row>
    <row r="29" spans="1:10" x14ac:dyDescent="0.25">
      <c r="A29" s="259"/>
      <c r="B29" s="259"/>
      <c r="C29" s="323"/>
      <c r="D29" s="259"/>
      <c r="E29" s="259"/>
      <c r="F29" s="259"/>
      <c r="G29" s="415">
        <f>G12+G28</f>
        <v>7945255</v>
      </c>
      <c r="H29" s="415">
        <f>H12+H28</f>
        <v>0</v>
      </c>
      <c r="I29" s="415">
        <f>I28</f>
        <v>267540</v>
      </c>
      <c r="J29" s="415">
        <f>J12+J28</f>
        <v>8212795</v>
      </c>
    </row>
    <row r="30" spans="1:10" x14ac:dyDescent="0.25">
      <c r="G30">
        <v>7368615</v>
      </c>
    </row>
    <row r="31" spans="1:10" x14ac:dyDescent="0.25">
      <c r="G31" s="173">
        <f>G29-G30</f>
        <v>576640</v>
      </c>
      <c r="J31" t="s">
        <v>103</v>
      </c>
    </row>
    <row r="33" spans="7:7" x14ac:dyDescent="0.25">
      <c r="G33" s="173"/>
    </row>
  </sheetData>
  <pageMargins left="0.7" right="0.7" top="0.75" bottom="0.75" header="0.3" footer="0.3"/>
  <ignoredErrors>
    <ignoredError sqref="H2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128E-0CD8-42FF-A458-E6F9BD086627}">
  <sheetPr>
    <tabColor rgb="FF92D050"/>
  </sheetPr>
  <dimension ref="A1:LL198"/>
  <sheetViews>
    <sheetView topLeftCell="A13" workbookViewId="0">
      <selection activeCell="H6" sqref="H6"/>
    </sheetView>
  </sheetViews>
  <sheetFormatPr defaultRowHeight="10.5" x14ac:dyDescent="0.15"/>
  <cols>
    <col min="1" max="1" width="5.28515625" style="719" customWidth="1"/>
    <col min="2" max="2" width="19" style="770" customWidth="1"/>
    <col min="3" max="3" width="7" style="719" customWidth="1"/>
    <col min="4" max="4" width="11.5703125" style="719" customWidth="1"/>
    <col min="5" max="5" width="28.85546875" style="773" customWidth="1"/>
    <col min="6" max="6" width="16.140625" style="718" customWidth="1"/>
    <col min="7" max="8" width="14.85546875" style="719" customWidth="1"/>
    <col min="9" max="9" width="17.140625" style="719" customWidth="1"/>
    <col min="10" max="11" width="9.140625" style="719"/>
    <col min="12" max="12" width="11.140625" style="718" bestFit="1" customWidth="1"/>
    <col min="13" max="16384" width="9.140625" style="719"/>
  </cols>
  <sheetData>
    <row r="1" spans="1:324" ht="20.100000000000001" customHeight="1" x14ac:dyDescent="0.2">
      <c r="A1" s="714" t="s">
        <v>0</v>
      </c>
      <c r="B1" s="715"/>
      <c r="C1" s="716"/>
      <c r="D1" s="716"/>
      <c r="E1" s="717"/>
    </row>
    <row r="2" spans="1:324" ht="20.100000000000001" customHeight="1" x14ac:dyDescent="0.2">
      <c r="A2" s="720" t="s">
        <v>790</v>
      </c>
      <c r="B2" s="715"/>
      <c r="C2" s="716"/>
      <c r="D2" s="716"/>
      <c r="E2" s="717"/>
    </row>
    <row r="3" spans="1:324" ht="20.100000000000001" customHeight="1" x14ac:dyDescent="0.2">
      <c r="A3" s="720" t="s">
        <v>791</v>
      </c>
      <c r="B3" s="721"/>
      <c r="C3" s="716"/>
      <c r="D3" s="716"/>
      <c r="E3" s="717"/>
    </row>
    <row r="4" spans="1:324" ht="20.100000000000001" customHeight="1" x14ac:dyDescent="0.2">
      <c r="A4" s="720"/>
      <c r="B4" s="720"/>
      <c r="C4" s="716"/>
      <c r="D4" s="716"/>
      <c r="E4" s="717"/>
    </row>
    <row r="5" spans="1:324" ht="20.100000000000001" customHeight="1" x14ac:dyDescent="0.15">
      <c r="A5" s="720" t="s">
        <v>817</v>
      </c>
      <c r="B5" s="715"/>
      <c r="C5" s="716"/>
      <c r="D5" s="716"/>
      <c r="E5" s="722"/>
    </row>
    <row r="6" spans="1:324" ht="51" x14ac:dyDescent="0.15">
      <c r="A6" s="574" t="s">
        <v>4</v>
      </c>
      <c r="B6" s="723" t="s">
        <v>5</v>
      </c>
      <c r="C6" s="574" t="s">
        <v>6</v>
      </c>
      <c r="D6" s="574" t="s">
        <v>7</v>
      </c>
      <c r="E6" s="723" t="s">
        <v>8</v>
      </c>
      <c r="F6" s="724" t="s">
        <v>9</v>
      </c>
      <c r="G6" s="574" t="s">
        <v>10</v>
      </c>
      <c r="H6" s="500" t="s">
        <v>919</v>
      </c>
      <c r="I6" s="574" t="s">
        <v>818</v>
      </c>
    </row>
    <row r="7" spans="1:324" ht="20.100000000000001" customHeight="1" x14ac:dyDescent="0.15">
      <c r="A7" s="574"/>
      <c r="B7" s="723"/>
      <c r="C7" s="574"/>
      <c r="D7" s="574"/>
      <c r="E7" s="723"/>
      <c r="F7" s="724" t="s">
        <v>13</v>
      </c>
      <c r="G7" s="574" t="s">
        <v>14</v>
      </c>
      <c r="H7" s="574"/>
      <c r="I7" s="574" t="s">
        <v>15</v>
      </c>
    </row>
    <row r="8" spans="1:324" s="730" customFormat="1" x14ac:dyDescent="0.15">
      <c r="A8" s="725"/>
      <c r="B8" s="726"/>
      <c r="C8" s="725"/>
      <c r="D8" s="725"/>
      <c r="E8" s="726"/>
      <c r="F8" s="727"/>
      <c r="G8" s="727"/>
      <c r="H8" s="727"/>
      <c r="I8" s="727"/>
      <c r="J8" s="719"/>
      <c r="K8" s="719"/>
      <c r="L8" s="728"/>
      <c r="M8" s="719"/>
      <c r="N8" s="719"/>
      <c r="O8" s="719"/>
      <c r="P8" s="729"/>
      <c r="Q8" s="729"/>
      <c r="R8" s="729"/>
      <c r="S8" s="729"/>
      <c r="T8" s="729"/>
      <c r="U8" s="729"/>
      <c r="V8" s="729"/>
      <c r="W8" s="729"/>
      <c r="X8" s="729"/>
      <c r="Y8" s="729"/>
      <c r="Z8" s="729"/>
      <c r="AA8" s="729"/>
      <c r="AB8" s="729"/>
      <c r="AC8" s="729"/>
      <c r="AD8" s="729"/>
      <c r="AE8" s="729"/>
      <c r="AF8" s="729"/>
      <c r="AG8" s="729"/>
      <c r="AH8" s="729"/>
      <c r="AI8" s="729"/>
      <c r="AJ8" s="729"/>
      <c r="AK8" s="729"/>
      <c r="AL8" s="729"/>
      <c r="AM8" s="729"/>
      <c r="AN8" s="729"/>
      <c r="AO8" s="729"/>
      <c r="AP8" s="729"/>
      <c r="AQ8" s="729"/>
      <c r="AR8" s="729"/>
      <c r="AS8" s="729"/>
      <c r="AT8" s="729"/>
      <c r="AU8" s="729"/>
      <c r="AV8" s="729"/>
      <c r="AW8" s="729"/>
      <c r="AX8" s="729"/>
      <c r="AY8" s="729"/>
      <c r="AZ8" s="729"/>
      <c r="BA8" s="729"/>
      <c r="BB8" s="729"/>
      <c r="BC8" s="729"/>
      <c r="BD8" s="729"/>
      <c r="BE8" s="729"/>
      <c r="BF8" s="729"/>
      <c r="BG8" s="729"/>
      <c r="BH8" s="729"/>
      <c r="BI8" s="729"/>
      <c r="BJ8" s="729"/>
      <c r="BK8" s="729"/>
      <c r="BL8" s="729"/>
      <c r="BM8" s="729"/>
      <c r="BN8" s="729"/>
      <c r="BO8" s="729"/>
      <c r="BP8" s="729"/>
      <c r="BQ8" s="729"/>
      <c r="BR8" s="729"/>
      <c r="BS8" s="729"/>
      <c r="BT8" s="729"/>
      <c r="BU8" s="729"/>
      <c r="BV8" s="729"/>
      <c r="BW8" s="729"/>
      <c r="BX8" s="729"/>
      <c r="BY8" s="729"/>
      <c r="BZ8" s="729"/>
      <c r="CA8" s="729"/>
      <c r="CB8" s="729"/>
      <c r="CC8" s="729"/>
      <c r="CD8" s="729"/>
      <c r="CE8" s="729"/>
      <c r="CF8" s="729"/>
      <c r="CG8" s="729"/>
      <c r="CH8" s="729"/>
      <c r="CI8" s="729"/>
      <c r="CJ8" s="729"/>
      <c r="CK8" s="729"/>
      <c r="CL8" s="729"/>
      <c r="CM8" s="729"/>
      <c r="CN8" s="729"/>
      <c r="CO8" s="729"/>
      <c r="CP8" s="729"/>
      <c r="CQ8" s="729"/>
      <c r="CR8" s="729"/>
      <c r="CS8" s="729"/>
      <c r="CT8" s="729"/>
      <c r="CU8" s="729"/>
      <c r="CV8" s="729"/>
      <c r="CW8" s="729"/>
      <c r="CX8" s="729"/>
      <c r="CY8" s="729"/>
      <c r="CZ8" s="729"/>
      <c r="DA8" s="729"/>
      <c r="DB8" s="729"/>
      <c r="DC8" s="729"/>
      <c r="DD8" s="729"/>
      <c r="DE8" s="729"/>
      <c r="DF8" s="729"/>
      <c r="DG8" s="729"/>
      <c r="DH8" s="729"/>
      <c r="DI8" s="729"/>
      <c r="DJ8" s="729"/>
      <c r="DK8" s="729"/>
      <c r="DL8" s="729"/>
      <c r="DM8" s="729"/>
      <c r="DN8" s="729"/>
      <c r="DO8" s="729"/>
      <c r="DP8" s="729"/>
      <c r="DQ8" s="729"/>
      <c r="DR8" s="729"/>
      <c r="DS8" s="729"/>
      <c r="DT8" s="729"/>
      <c r="DU8" s="729"/>
      <c r="DV8" s="729"/>
      <c r="DW8" s="729"/>
      <c r="DX8" s="729"/>
      <c r="DY8" s="729"/>
      <c r="DZ8" s="729"/>
      <c r="EA8" s="729"/>
      <c r="EB8" s="729"/>
      <c r="EC8" s="729"/>
      <c r="ED8" s="729"/>
      <c r="EE8" s="729"/>
      <c r="EF8" s="729"/>
      <c r="EG8" s="729"/>
      <c r="EH8" s="729"/>
      <c r="EI8" s="729"/>
      <c r="EJ8" s="729"/>
      <c r="EK8" s="729"/>
      <c r="EL8" s="729"/>
      <c r="EM8" s="729"/>
      <c r="EN8" s="729"/>
      <c r="EO8" s="729"/>
      <c r="EP8" s="729"/>
      <c r="EQ8" s="729"/>
      <c r="ER8" s="729"/>
      <c r="ES8" s="729"/>
      <c r="ET8" s="729"/>
      <c r="EU8" s="729"/>
      <c r="EV8" s="729"/>
      <c r="EW8" s="729"/>
      <c r="EX8" s="729"/>
      <c r="EY8" s="729"/>
      <c r="EZ8" s="729"/>
      <c r="FA8" s="729"/>
      <c r="FB8" s="729"/>
      <c r="FC8" s="729"/>
      <c r="FD8" s="729"/>
      <c r="FE8" s="729"/>
      <c r="FF8" s="729"/>
      <c r="FG8" s="729"/>
      <c r="FH8" s="729"/>
      <c r="FI8" s="729"/>
      <c r="FJ8" s="729"/>
      <c r="FK8" s="729"/>
      <c r="FL8" s="729"/>
      <c r="FM8" s="729"/>
      <c r="FN8" s="729"/>
      <c r="FO8" s="729"/>
      <c r="FP8" s="729"/>
      <c r="FQ8" s="729"/>
      <c r="FR8" s="729"/>
      <c r="FS8" s="729"/>
      <c r="FT8" s="729"/>
      <c r="FU8" s="729"/>
      <c r="FV8" s="729"/>
      <c r="FW8" s="729"/>
      <c r="FX8" s="729"/>
      <c r="FY8" s="729"/>
      <c r="FZ8" s="729"/>
      <c r="GA8" s="729"/>
      <c r="GB8" s="729"/>
      <c r="GC8" s="729"/>
      <c r="GD8" s="729"/>
      <c r="GE8" s="729"/>
      <c r="GF8" s="729"/>
      <c r="GG8" s="729"/>
      <c r="GH8" s="729"/>
      <c r="GI8" s="729"/>
      <c r="GJ8" s="729"/>
      <c r="GK8" s="729"/>
      <c r="GL8" s="729"/>
      <c r="GM8" s="729"/>
      <c r="GN8" s="729"/>
      <c r="GO8" s="729"/>
      <c r="GP8" s="729"/>
      <c r="GQ8" s="729"/>
      <c r="GR8" s="729"/>
      <c r="GS8" s="729"/>
      <c r="GT8" s="729"/>
      <c r="GU8" s="729"/>
      <c r="GV8" s="729"/>
      <c r="GW8" s="729"/>
      <c r="GX8" s="729"/>
      <c r="GY8" s="729"/>
      <c r="GZ8" s="729"/>
      <c r="HA8" s="729"/>
      <c r="HB8" s="729"/>
      <c r="HC8" s="729"/>
      <c r="HD8" s="729"/>
      <c r="HE8" s="729"/>
      <c r="HF8" s="729"/>
      <c r="HG8" s="729"/>
      <c r="HH8" s="729"/>
      <c r="HI8" s="729"/>
      <c r="HJ8" s="729"/>
      <c r="HK8" s="729"/>
      <c r="HL8" s="729"/>
      <c r="HM8" s="729"/>
      <c r="HN8" s="729"/>
      <c r="HO8" s="729"/>
      <c r="HP8" s="729"/>
      <c r="HQ8" s="729"/>
      <c r="HR8" s="729"/>
      <c r="HS8" s="729"/>
      <c r="HT8" s="729"/>
      <c r="HU8" s="729"/>
      <c r="HV8" s="729"/>
      <c r="HW8" s="729"/>
      <c r="HX8" s="729"/>
      <c r="HY8" s="729"/>
      <c r="HZ8" s="729"/>
      <c r="IA8" s="729"/>
      <c r="IB8" s="729"/>
      <c r="IC8" s="729"/>
      <c r="ID8" s="729"/>
      <c r="IE8" s="729"/>
      <c r="IF8" s="729"/>
      <c r="IG8" s="729"/>
      <c r="IH8" s="729"/>
      <c r="II8" s="729"/>
      <c r="IJ8" s="729"/>
      <c r="IK8" s="729"/>
      <c r="IL8" s="729"/>
      <c r="IM8" s="729"/>
      <c r="IN8" s="729"/>
      <c r="IO8" s="729"/>
      <c r="IP8" s="729"/>
      <c r="IQ8" s="729"/>
      <c r="IR8" s="729"/>
      <c r="IS8" s="729"/>
      <c r="IT8" s="729"/>
      <c r="IU8" s="729"/>
      <c r="IV8" s="729"/>
      <c r="IW8" s="729"/>
      <c r="IX8" s="729"/>
      <c r="IY8" s="729"/>
      <c r="IZ8" s="729"/>
      <c r="JA8" s="729"/>
      <c r="JB8" s="729"/>
      <c r="JC8" s="729"/>
      <c r="JD8" s="729"/>
      <c r="JE8" s="729"/>
      <c r="JF8" s="729"/>
      <c r="JG8" s="729"/>
      <c r="JH8" s="729"/>
      <c r="JI8" s="729"/>
      <c r="JJ8" s="729"/>
      <c r="JK8" s="729"/>
      <c r="JL8" s="729"/>
      <c r="JM8" s="729"/>
      <c r="JN8" s="729"/>
      <c r="JO8" s="729"/>
      <c r="JP8" s="729"/>
      <c r="JQ8" s="729"/>
      <c r="JR8" s="729"/>
      <c r="JS8" s="729"/>
      <c r="JT8" s="729"/>
      <c r="JU8" s="729"/>
      <c r="JV8" s="729"/>
      <c r="JW8" s="729"/>
      <c r="JX8" s="729"/>
      <c r="JY8" s="729"/>
      <c r="JZ8" s="729"/>
      <c r="KA8" s="729"/>
      <c r="KB8" s="729"/>
      <c r="KC8" s="729"/>
      <c r="KD8" s="729"/>
      <c r="KE8" s="729"/>
      <c r="KF8" s="729"/>
      <c r="KG8" s="729"/>
      <c r="KH8" s="729"/>
      <c r="KI8" s="729"/>
      <c r="KJ8" s="729"/>
      <c r="KK8" s="729"/>
      <c r="KL8" s="729"/>
      <c r="KM8" s="729"/>
      <c r="KN8" s="729"/>
      <c r="KO8" s="729"/>
      <c r="KP8" s="729"/>
      <c r="KQ8" s="729"/>
      <c r="KR8" s="729"/>
      <c r="KS8" s="729"/>
      <c r="KT8" s="729"/>
      <c r="KU8" s="729"/>
      <c r="KV8" s="729"/>
      <c r="KW8" s="729"/>
      <c r="KX8" s="729"/>
      <c r="KY8" s="729"/>
      <c r="KZ8" s="729"/>
      <c r="LA8" s="729"/>
      <c r="LB8" s="729"/>
      <c r="LC8" s="729"/>
      <c r="LD8" s="729"/>
      <c r="LE8" s="729"/>
      <c r="LF8" s="729"/>
      <c r="LG8" s="729"/>
      <c r="LH8" s="729"/>
      <c r="LI8" s="729"/>
      <c r="LJ8" s="729"/>
      <c r="LK8" s="729"/>
      <c r="LL8" s="729"/>
    </row>
    <row r="9" spans="1:324" s="730" customFormat="1" x14ac:dyDescent="0.15">
      <c r="A9" s="725"/>
      <c r="B9" s="731"/>
      <c r="C9" s="725"/>
      <c r="D9" s="725"/>
      <c r="E9" s="732"/>
      <c r="F9" s="727"/>
      <c r="G9" s="727"/>
      <c r="H9" s="727"/>
      <c r="I9" s="727"/>
      <c r="J9" s="719"/>
      <c r="K9" s="719"/>
      <c r="L9" s="728"/>
      <c r="M9" s="719"/>
      <c r="N9" s="719"/>
      <c r="O9" s="719"/>
      <c r="P9" s="729"/>
      <c r="Q9" s="729"/>
      <c r="R9" s="729"/>
      <c r="S9" s="729"/>
      <c r="T9" s="729"/>
      <c r="U9" s="729"/>
      <c r="V9" s="729"/>
      <c r="W9" s="729"/>
      <c r="X9" s="729"/>
      <c r="Y9" s="729"/>
      <c r="Z9" s="729"/>
      <c r="AA9" s="729"/>
      <c r="AB9" s="729"/>
      <c r="AC9" s="729"/>
      <c r="AD9" s="729"/>
      <c r="AE9" s="729"/>
      <c r="AF9" s="729"/>
      <c r="AG9" s="729"/>
      <c r="AH9" s="729"/>
      <c r="AI9" s="729"/>
      <c r="AJ9" s="729"/>
      <c r="AK9" s="729"/>
      <c r="AL9" s="729"/>
      <c r="AM9" s="729"/>
      <c r="AN9" s="729"/>
      <c r="AO9" s="729"/>
      <c r="AP9" s="729"/>
      <c r="AQ9" s="729"/>
      <c r="AR9" s="729"/>
      <c r="AS9" s="729"/>
      <c r="AT9" s="729"/>
      <c r="AU9" s="729"/>
      <c r="AV9" s="729"/>
      <c r="AW9" s="729"/>
      <c r="AX9" s="729"/>
      <c r="AY9" s="729"/>
      <c r="AZ9" s="729"/>
      <c r="BA9" s="729"/>
      <c r="BB9" s="729"/>
      <c r="BC9" s="729"/>
      <c r="BD9" s="729"/>
      <c r="BE9" s="729"/>
      <c r="BF9" s="729"/>
      <c r="BG9" s="729"/>
      <c r="BH9" s="729"/>
      <c r="BI9" s="729"/>
      <c r="BJ9" s="729"/>
      <c r="BK9" s="729"/>
      <c r="BL9" s="729"/>
      <c r="BM9" s="729"/>
      <c r="BN9" s="729"/>
      <c r="BO9" s="729"/>
      <c r="BP9" s="729"/>
      <c r="BQ9" s="729"/>
      <c r="BR9" s="729"/>
      <c r="BS9" s="729"/>
      <c r="BT9" s="729"/>
      <c r="BU9" s="729"/>
      <c r="BV9" s="729"/>
      <c r="BW9" s="729"/>
      <c r="BX9" s="729"/>
      <c r="BY9" s="729"/>
      <c r="BZ9" s="729"/>
      <c r="CA9" s="729"/>
      <c r="CB9" s="729"/>
      <c r="CC9" s="729"/>
      <c r="CD9" s="729"/>
      <c r="CE9" s="729"/>
      <c r="CF9" s="729"/>
      <c r="CG9" s="729"/>
      <c r="CH9" s="729"/>
      <c r="CI9" s="729"/>
      <c r="CJ9" s="729"/>
      <c r="CK9" s="729"/>
      <c r="CL9" s="729"/>
      <c r="CM9" s="729"/>
      <c r="CN9" s="729"/>
      <c r="CO9" s="729"/>
      <c r="CP9" s="729"/>
      <c r="CQ9" s="729"/>
      <c r="CR9" s="729"/>
      <c r="CS9" s="729"/>
      <c r="CT9" s="729"/>
      <c r="CU9" s="729"/>
      <c r="CV9" s="729"/>
      <c r="CW9" s="729"/>
      <c r="CX9" s="729"/>
      <c r="CY9" s="729"/>
      <c r="CZ9" s="729"/>
      <c r="DA9" s="729"/>
      <c r="DB9" s="729"/>
      <c r="DC9" s="729"/>
      <c r="DD9" s="729"/>
      <c r="DE9" s="729"/>
      <c r="DF9" s="729"/>
      <c r="DG9" s="729"/>
      <c r="DH9" s="729"/>
      <c r="DI9" s="729"/>
      <c r="DJ9" s="729"/>
      <c r="DK9" s="729"/>
      <c r="DL9" s="729"/>
      <c r="DM9" s="729"/>
      <c r="DN9" s="729"/>
      <c r="DO9" s="729"/>
      <c r="DP9" s="729"/>
      <c r="DQ9" s="729"/>
      <c r="DR9" s="729"/>
      <c r="DS9" s="729"/>
      <c r="DT9" s="729"/>
      <c r="DU9" s="729"/>
      <c r="DV9" s="729"/>
      <c r="DW9" s="729"/>
      <c r="DX9" s="729"/>
      <c r="DY9" s="729"/>
      <c r="DZ9" s="729"/>
      <c r="EA9" s="729"/>
      <c r="EB9" s="729"/>
      <c r="EC9" s="729"/>
      <c r="ED9" s="729"/>
      <c r="EE9" s="729"/>
      <c r="EF9" s="729"/>
      <c r="EG9" s="729"/>
      <c r="EH9" s="729"/>
      <c r="EI9" s="729"/>
      <c r="EJ9" s="729"/>
      <c r="EK9" s="729"/>
      <c r="EL9" s="729"/>
      <c r="EM9" s="729"/>
      <c r="EN9" s="729"/>
      <c r="EO9" s="729"/>
      <c r="EP9" s="729"/>
      <c r="EQ9" s="729"/>
      <c r="ER9" s="729"/>
      <c r="ES9" s="729"/>
      <c r="ET9" s="729"/>
      <c r="EU9" s="729"/>
      <c r="EV9" s="729"/>
      <c r="EW9" s="729"/>
      <c r="EX9" s="729"/>
      <c r="EY9" s="729"/>
      <c r="EZ9" s="729"/>
      <c r="FA9" s="729"/>
      <c r="FB9" s="729"/>
      <c r="FC9" s="729"/>
      <c r="FD9" s="729"/>
      <c r="FE9" s="729"/>
      <c r="FF9" s="729"/>
      <c r="FG9" s="729"/>
      <c r="FH9" s="729"/>
      <c r="FI9" s="729"/>
      <c r="FJ9" s="729"/>
      <c r="FK9" s="729"/>
      <c r="FL9" s="729"/>
      <c r="FM9" s="729"/>
      <c r="FN9" s="729"/>
      <c r="FO9" s="729"/>
      <c r="FP9" s="729"/>
      <c r="FQ9" s="729"/>
      <c r="FR9" s="729"/>
      <c r="FS9" s="729"/>
      <c r="FT9" s="729"/>
      <c r="FU9" s="729"/>
      <c r="FV9" s="729"/>
      <c r="FW9" s="729"/>
      <c r="FX9" s="729"/>
      <c r="FY9" s="729"/>
      <c r="FZ9" s="729"/>
      <c r="GA9" s="729"/>
      <c r="GB9" s="729"/>
      <c r="GC9" s="729"/>
      <c r="GD9" s="729"/>
      <c r="GE9" s="729"/>
      <c r="GF9" s="729"/>
      <c r="GG9" s="729"/>
      <c r="GH9" s="729"/>
      <c r="GI9" s="729"/>
      <c r="GJ9" s="729"/>
      <c r="GK9" s="729"/>
      <c r="GL9" s="729"/>
      <c r="GM9" s="729"/>
      <c r="GN9" s="729"/>
      <c r="GO9" s="729"/>
      <c r="GP9" s="729"/>
      <c r="GQ9" s="729"/>
      <c r="GR9" s="729"/>
      <c r="GS9" s="729"/>
      <c r="GT9" s="729"/>
      <c r="GU9" s="729"/>
      <c r="GV9" s="729"/>
      <c r="GW9" s="729"/>
      <c r="GX9" s="729"/>
      <c r="GY9" s="729"/>
      <c r="GZ9" s="729"/>
      <c r="HA9" s="729"/>
      <c r="HB9" s="729"/>
      <c r="HC9" s="729"/>
      <c r="HD9" s="729"/>
      <c r="HE9" s="729"/>
      <c r="HF9" s="729"/>
      <c r="HG9" s="729"/>
      <c r="HH9" s="729"/>
      <c r="HI9" s="729"/>
      <c r="HJ9" s="729"/>
      <c r="HK9" s="729"/>
      <c r="HL9" s="729"/>
      <c r="HM9" s="729"/>
      <c r="HN9" s="729"/>
      <c r="HO9" s="729"/>
      <c r="HP9" s="729"/>
      <c r="HQ9" s="729"/>
      <c r="HR9" s="729"/>
      <c r="HS9" s="729"/>
      <c r="HT9" s="729"/>
      <c r="HU9" s="729"/>
      <c r="HV9" s="729"/>
      <c r="HW9" s="729"/>
      <c r="HX9" s="729"/>
      <c r="HY9" s="729"/>
      <c r="HZ9" s="729"/>
      <c r="IA9" s="729"/>
      <c r="IB9" s="729"/>
      <c r="IC9" s="729"/>
      <c r="ID9" s="729"/>
      <c r="IE9" s="729"/>
      <c r="IF9" s="729"/>
      <c r="IG9" s="729"/>
      <c r="IH9" s="729"/>
      <c r="II9" s="729"/>
      <c r="IJ9" s="729"/>
      <c r="IK9" s="729"/>
      <c r="IL9" s="729"/>
      <c r="IM9" s="729"/>
      <c r="IN9" s="729"/>
      <c r="IO9" s="729"/>
      <c r="IP9" s="729"/>
      <c r="IQ9" s="729"/>
      <c r="IR9" s="729"/>
      <c r="IS9" s="729"/>
      <c r="IT9" s="729"/>
      <c r="IU9" s="729"/>
      <c r="IV9" s="729"/>
      <c r="IW9" s="729"/>
      <c r="IX9" s="729"/>
      <c r="IY9" s="729"/>
      <c r="IZ9" s="729"/>
      <c r="JA9" s="729"/>
      <c r="JB9" s="729"/>
      <c r="JC9" s="729"/>
      <c r="JD9" s="729"/>
      <c r="JE9" s="729"/>
      <c r="JF9" s="729"/>
      <c r="JG9" s="729"/>
      <c r="JH9" s="729"/>
      <c r="JI9" s="729"/>
      <c r="JJ9" s="729"/>
      <c r="JK9" s="729"/>
      <c r="JL9" s="729"/>
      <c r="JM9" s="729"/>
      <c r="JN9" s="729"/>
      <c r="JO9" s="729"/>
      <c r="JP9" s="729"/>
      <c r="JQ9" s="729"/>
      <c r="JR9" s="729"/>
      <c r="JS9" s="729"/>
      <c r="JT9" s="729"/>
      <c r="JU9" s="729"/>
      <c r="JV9" s="729"/>
      <c r="JW9" s="729"/>
      <c r="JX9" s="729"/>
      <c r="JY9" s="729"/>
      <c r="JZ9" s="729"/>
      <c r="KA9" s="729"/>
      <c r="KB9" s="729"/>
      <c r="KC9" s="729"/>
      <c r="KD9" s="729"/>
      <c r="KE9" s="729"/>
      <c r="KF9" s="729"/>
      <c r="KG9" s="729"/>
      <c r="KH9" s="729"/>
      <c r="KI9" s="729"/>
      <c r="KJ9" s="729"/>
      <c r="KK9" s="729"/>
      <c r="KL9" s="729"/>
      <c r="KM9" s="729"/>
      <c r="KN9" s="729"/>
      <c r="KO9" s="729"/>
      <c r="KP9" s="729"/>
      <c r="KQ9" s="729"/>
      <c r="KR9" s="729"/>
      <c r="KS9" s="729"/>
      <c r="KT9" s="729"/>
      <c r="KU9" s="729"/>
      <c r="KV9" s="729"/>
      <c r="KW9" s="729"/>
      <c r="KX9" s="729"/>
      <c r="KY9" s="729"/>
      <c r="KZ9" s="729"/>
      <c r="LA9" s="729"/>
      <c r="LB9" s="729"/>
      <c r="LC9" s="729"/>
      <c r="LD9" s="729"/>
      <c r="LE9" s="729"/>
      <c r="LF9" s="729"/>
      <c r="LG9" s="729"/>
      <c r="LH9" s="729"/>
      <c r="LI9" s="729"/>
      <c r="LJ9" s="729"/>
      <c r="LK9" s="729"/>
      <c r="LL9" s="729"/>
    </row>
    <row r="10" spans="1:324" s="730" customFormat="1" x14ac:dyDescent="0.15">
      <c r="A10" s="725"/>
      <c r="B10" s="726"/>
      <c r="C10" s="733"/>
      <c r="D10" s="734"/>
      <c r="E10" s="726"/>
      <c r="F10" s="727"/>
      <c r="G10" s="727"/>
      <c r="H10" s="727"/>
      <c r="I10" s="727"/>
      <c r="J10" s="719"/>
      <c r="K10" s="719"/>
      <c r="L10" s="728"/>
      <c r="M10" s="719"/>
      <c r="N10" s="719"/>
      <c r="O10" s="719"/>
      <c r="P10" s="729"/>
      <c r="Q10" s="729"/>
      <c r="R10" s="729"/>
      <c r="S10" s="729"/>
      <c r="T10" s="729"/>
      <c r="U10" s="729"/>
      <c r="V10" s="729"/>
      <c r="W10" s="729"/>
      <c r="X10" s="729"/>
      <c r="Y10" s="729"/>
      <c r="Z10" s="729"/>
      <c r="AA10" s="729"/>
      <c r="AB10" s="729"/>
      <c r="AC10" s="729"/>
      <c r="AD10" s="729"/>
      <c r="AE10" s="729"/>
      <c r="AF10" s="729"/>
      <c r="AG10" s="729"/>
      <c r="AH10" s="729"/>
      <c r="AI10" s="729"/>
      <c r="AJ10" s="729"/>
      <c r="AK10" s="729"/>
      <c r="AL10" s="729"/>
      <c r="AM10" s="729"/>
      <c r="AN10" s="729"/>
      <c r="AO10" s="729"/>
      <c r="AP10" s="729"/>
      <c r="AQ10" s="729"/>
      <c r="AR10" s="729"/>
      <c r="AS10" s="729"/>
      <c r="AT10" s="729"/>
      <c r="AU10" s="729"/>
      <c r="AV10" s="729"/>
      <c r="AW10" s="729"/>
      <c r="AX10" s="729"/>
      <c r="AY10" s="729"/>
      <c r="AZ10" s="729"/>
      <c r="BA10" s="729"/>
      <c r="BB10" s="729"/>
      <c r="BC10" s="729"/>
      <c r="BD10" s="729"/>
      <c r="BE10" s="729"/>
      <c r="BF10" s="729"/>
      <c r="BG10" s="729"/>
      <c r="BH10" s="729"/>
      <c r="BI10" s="729"/>
      <c r="BJ10" s="729"/>
      <c r="BK10" s="729"/>
      <c r="BL10" s="729"/>
      <c r="BM10" s="729"/>
      <c r="BN10" s="729"/>
      <c r="BO10" s="729"/>
      <c r="BP10" s="729"/>
      <c r="BQ10" s="729"/>
      <c r="BR10" s="729"/>
      <c r="BS10" s="729"/>
      <c r="BT10" s="729"/>
      <c r="BU10" s="729"/>
      <c r="BV10" s="729"/>
      <c r="BW10" s="729"/>
      <c r="BX10" s="729"/>
      <c r="BY10" s="729"/>
      <c r="BZ10" s="729"/>
      <c r="CA10" s="729"/>
      <c r="CB10" s="729"/>
      <c r="CC10" s="729"/>
      <c r="CD10" s="729"/>
      <c r="CE10" s="729"/>
      <c r="CF10" s="729"/>
      <c r="CG10" s="729"/>
      <c r="CH10" s="729"/>
      <c r="CI10" s="729"/>
      <c r="CJ10" s="729"/>
      <c r="CK10" s="729"/>
      <c r="CL10" s="729"/>
      <c r="CM10" s="729"/>
      <c r="CN10" s="729"/>
      <c r="CO10" s="729"/>
      <c r="CP10" s="729"/>
      <c r="CQ10" s="729"/>
      <c r="CR10" s="729"/>
      <c r="CS10" s="729"/>
      <c r="CT10" s="729"/>
      <c r="CU10" s="729"/>
      <c r="CV10" s="729"/>
      <c r="CW10" s="729"/>
      <c r="CX10" s="729"/>
      <c r="CY10" s="729"/>
      <c r="CZ10" s="729"/>
      <c r="DA10" s="729"/>
      <c r="DB10" s="729"/>
      <c r="DC10" s="729"/>
      <c r="DD10" s="729"/>
      <c r="DE10" s="729"/>
      <c r="DF10" s="729"/>
      <c r="DG10" s="729"/>
      <c r="DH10" s="729"/>
      <c r="DI10" s="729"/>
      <c r="DJ10" s="729"/>
      <c r="DK10" s="729"/>
      <c r="DL10" s="729"/>
      <c r="DM10" s="729"/>
      <c r="DN10" s="729"/>
      <c r="DO10" s="729"/>
      <c r="DP10" s="729"/>
      <c r="DQ10" s="729"/>
      <c r="DR10" s="729"/>
      <c r="DS10" s="729"/>
      <c r="DT10" s="729"/>
      <c r="DU10" s="729"/>
      <c r="DV10" s="729"/>
      <c r="DW10" s="729"/>
      <c r="DX10" s="729"/>
      <c r="DY10" s="729"/>
      <c r="DZ10" s="729"/>
      <c r="EA10" s="729"/>
      <c r="EB10" s="729"/>
      <c r="EC10" s="729"/>
      <c r="ED10" s="729"/>
      <c r="EE10" s="729"/>
      <c r="EF10" s="729"/>
      <c r="EG10" s="729"/>
      <c r="EH10" s="729"/>
      <c r="EI10" s="729"/>
      <c r="EJ10" s="729"/>
      <c r="EK10" s="729"/>
      <c r="EL10" s="729"/>
      <c r="EM10" s="729"/>
      <c r="EN10" s="729"/>
      <c r="EO10" s="729"/>
      <c r="EP10" s="729"/>
      <c r="EQ10" s="729"/>
      <c r="ER10" s="729"/>
      <c r="ES10" s="729"/>
      <c r="ET10" s="729"/>
      <c r="EU10" s="729"/>
      <c r="EV10" s="729"/>
      <c r="EW10" s="729"/>
      <c r="EX10" s="729"/>
      <c r="EY10" s="729"/>
      <c r="EZ10" s="729"/>
      <c r="FA10" s="729"/>
      <c r="FB10" s="729"/>
      <c r="FC10" s="729"/>
      <c r="FD10" s="729"/>
      <c r="FE10" s="729"/>
      <c r="FF10" s="729"/>
      <c r="FG10" s="729"/>
      <c r="FH10" s="729"/>
      <c r="FI10" s="729"/>
      <c r="FJ10" s="729"/>
      <c r="FK10" s="729"/>
      <c r="FL10" s="729"/>
      <c r="FM10" s="729"/>
      <c r="FN10" s="729"/>
      <c r="FO10" s="729"/>
      <c r="FP10" s="729"/>
      <c r="FQ10" s="729"/>
      <c r="FR10" s="729"/>
      <c r="FS10" s="729"/>
      <c r="FT10" s="729"/>
      <c r="FU10" s="729"/>
      <c r="FV10" s="729"/>
      <c r="FW10" s="729"/>
      <c r="FX10" s="729"/>
      <c r="FY10" s="729"/>
      <c r="FZ10" s="729"/>
      <c r="GA10" s="729"/>
      <c r="GB10" s="729"/>
      <c r="GC10" s="729"/>
      <c r="GD10" s="729"/>
      <c r="GE10" s="729"/>
      <c r="GF10" s="729"/>
      <c r="GG10" s="729"/>
      <c r="GH10" s="729"/>
      <c r="GI10" s="729"/>
      <c r="GJ10" s="729"/>
      <c r="GK10" s="729"/>
      <c r="GL10" s="729"/>
      <c r="GM10" s="729"/>
      <c r="GN10" s="729"/>
      <c r="GO10" s="729"/>
      <c r="GP10" s="729"/>
      <c r="GQ10" s="729"/>
      <c r="GR10" s="729"/>
      <c r="GS10" s="729"/>
      <c r="GT10" s="729"/>
      <c r="GU10" s="729"/>
      <c r="GV10" s="729"/>
      <c r="GW10" s="729"/>
      <c r="GX10" s="729"/>
      <c r="GY10" s="729"/>
      <c r="GZ10" s="729"/>
      <c r="HA10" s="729"/>
      <c r="HB10" s="729"/>
      <c r="HC10" s="729"/>
      <c r="HD10" s="729"/>
      <c r="HE10" s="729"/>
      <c r="HF10" s="729"/>
      <c r="HG10" s="729"/>
      <c r="HH10" s="729"/>
      <c r="HI10" s="729"/>
      <c r="HJ10" s="729"/>
      <c r="HK10" s="729"/>
      <c r="HL10" s="729"/>
      <c r="HM10" s="729"/>
      <c r="HN10" s="729"/>
      <c r="HO10" s="729"/>
      <c r="HP10" s="729"/>
      <c r="HQ10" s="729"/>
      <c r="HR10" s="729"/>
      <c r="HS10" s="729"/>
      <c r="HT10" s="729"/>
      <c r="HU10" s="729"/>
      <c r="HV10" s="729"/>
      <c r="HW10" s="729"/>
      <c r="HX10" s="729"/>
      <c r="HY10" s="729"/>
      <c r="HZ10" s="729"/>
      <c r="IA10" s="729"/>
      <c r="IB10" s="729"/>
      <c r="IC10" s="729"/>
      <c r="ID10" s="729"/>
      <c r="IE10" s="729"/>
      <c r="IF10" s="729"/>
      <c r="IG10" s="729"/>
      <c r="IH10" s="729"/>
      <c r="II10" s="729"/>
      <c r="IJ10" s="729"/>
      <c r="IK10" s="729"/>
      <c r="IL10" s="729"/>
      <c r="IM10" s="729"/>
      <c r="IN10" s="729"/>
      <c r="IO10" s="729"/>
      <c r="IP10" s="729"/>
      <c r="IQ10" s="729"/>
      <c r="IR10" s="729"/>
      <c r="IS10" s="729"/>
      <c r="IT10" s="729"/>
      <c r="IU10" s="729"/>
      <c r="IV10" s="729"/>
      <c r="IW10" s="729"/>
      <c r="IX10" s="729"/>
      <c r="IY10" s="729"/>
      <c r="IZ10" s="729"/>
      <c r="JA10" s="729"/>
      <c r="JB10" s="729"/>
      <c r="JC10" s="729"/>
      <c r="JD10" s="729"/>
      <c r="JE10" s="729"/>
      <c r="JF10" s="729"/>
      <c r="JG10" s="729"/>
      <c r="JH10" s="729"/>
      <c r="JI10" s="729"/>
      <c r="JJ10" s="729"/>
      <c r="JK10" s="729"/>
      <c r="JL10" s="729"/>
      <c r="JM10" s="729"/>
      <c r="JN10" s="729"/>
      <c r="JO10" s="729"/>
      <c r="JP10" s="729"/>
      <c r="JQ10" s="729"/>
      <c r="JR10" s="729"/>
      <c r="JS10" s="729"/>
      <c r="JT10" s="729"/>
      <c r="JU10" s="729"/>
      <c r="JV10" s="729"/>
      <c r="JW10" s="729"/>
      <c r="JX10" s="729"/>
      <c r="JY10" s="729"/>
      <c r="JZ10" s="729"/>
      <c r="KA10" s="729"/>
      <c r="KB10" s="729"/>
      <c r="KC10" s="729"/>
      <c r="KD10" s="729"/>
      <c r="KE10" s="729"/>
      <c r="KF10" s="729"/>
      <c r="KG10" s="729"/>
      <c r="KH10" s="729"/>
      <c r="KI10" s="729"/>
      <c r="KJ10" s="729"/>
      <c r="KK10" s="729"/>
      <c r="KL10" s="729"/>
      <c r="KM10" s="729"/>
      <c r="KN10" s="729"/>
      <c r="KO10" s="729"/>
      <c r="KP10" s="729"/>
      <c r="KQ10" s="729"/>
      <c r="KR10" s="729"/>
      <c r="KS10" s="729"/>
      <c r="KT10" s="729"/>
      <c r="KU10" s="729"/>
      <c r="KV10" s="729"/>
      <c r="KW10" s="729"/>
      <c r="KX10" s="729"/>
      <c r="KY10" s="729"/>
      <c r="KZ10" s="729"/>
      <c r="LA10" s="729"/>
      <c r="LB10" s="729"/>
      <c r="LC10" s="729"/>
      <c r="LD10" s="729"/>
      <c r="LE10" s="729"/>
      <c r="LF10" s="729"/>
      <c r="LG10" s="729"/>
      <c r="LH10" s="729"/>
      <c r="LI10" s="729"/>
      <c r="LJ10" s="729"/>
      <c r="LK10" s="729"/>
      <c r="LL10" s="729"/>
    </row>
    <row r="11" spans="1:324" ht="11.25" customHeight="1" x14ac:dyDescent="0.15">
      <c r="A11" s="725"/>
      <c r="B11" s="731"/>
      <c r="C11" s="725"/>
      <c r="D11" s="734"/>
      <c r="E11" s="735"/>
      <c r="F11" s="727"/>
      <c r="G11" s="727"/>
      <c r="H11" s="727"/>
      <c r="I11" s="727"/>
    </row>
    <row r="12" spans="1:324" ht="20.100000000000001" customHeight="1" x14ac:dyDescent="0.15">
      <c r="A12" s="736"/>
      <c r="B12" s="737"/>
      <c r="C12" s="738"/>
      <c r="D12" s="739"/>
      <c r="E12" s="740" t="s">
        <v>792</v>
      </c>
      <c r="F12" s="741">
        <v>0</v>
      </c>
      <c r="G12" s="741">
        <f>SUM(G8:G11)</f>
        <v>0</v>
      </c>
      <c r="H12" s="741"/>
      <c r="I12" s="741">
        <f>SUM(I8:I11)</f>
        <v>0</v>
      </c>
    </row>
    <row r="13" spans="1:324" ht="20.100000000000001" customHeight="1" x14ac:dyDescent="0.15">
      <c r="A13" s="742"/>
      <c r="B13" s="743" t="s">
        <v>793</v>
      </c>
      <c r="C13" s="744"/>
      <c r="D13" s="745"/>
      <c r="E13" s="746"/>
      <c r="F13" s="747"/>
      <c r="G13" s="747"/>
      <c r="H13" s="747"/>
      <c r="I13" s="747"/>
    </row>
    <row r="14" spans="1:324" ht="54.75" customHeight="1" x14ac:dyDescent="0.15">
      <c r="A14" s="574" t="s">
        <v>4</v>
      </c>
      <c r="B14" s="723" t="s">
        <v>5</v>
      </c>
      <c r="C14" s="574" t="s">
        <v>6</v>
      </c>
      <c r="D14" s="574" t="s">
        <v>7</v>
      </c>
      <c r="E14" s="723" t="s">
        <v>8</v>
      </c>
      <c r="F14" s="724" t="s">
        <v>9</v>
      </c>
      <c r="G14" s="574" t="s">
        <v>10</v>
      </c>
      <c r="H14" s="574"/>
      <c r="I14" s="574" t="s">
        <v>818</v>
      </c>
    </row>
    <row r="15" spans="1:324" ht="12.75" customHeight="1" x14ac:dyDescent="0.15">
      <c r="A15" s="725">
        <v>1</v>
      </c>
      <c r="B15" s="748" t="s">
        <v>794</v>
      </c>
      <c r="C15" s="749"/>
      <c r="D15" s="750">
        <v>45107</v>
      </c>
      <c r="E15" s="751" t="s">
        <v>795</v>
      </c>
      <c r="F15" s="752">
        <v>11500</v>
      </c>
      <c r="G15" s="753">
        <v>0</v>
      </c>
      <c r="H15" s="753"/>
      <c r="I15" s="753">
        <f t="shared" ref="I15:I21" si="0">F15-G15</f>
        <v>11500</v>
      </c>
      <c r="L15" s="719"/>
    </row>
    <row r="16" spans="1:324" ht="12.75" customHeight="1" x14ac:dyDescent="0.15">
      <c r="A16" s="725">
        <v>2</v>
      </c>
      <c r="B16" s="754" t="s">
        <v>796</v>
      </c>
      <c r="C16" s="755"/>
      <c r="D16" s="756">
        <v>44956</v>
      </c>
      <c r="E16" s="757" t="s">
        <v>797</v>
      </c>
      <c r="F16" s="758">
        <v>18982</v>
      </c>
      <c r="G16" s="753">
        <v>0</v>
      </c>
      <c r="H16" s="759"/>
      <c r="I16" s="759">
        <f t="shared" si="0"/>
        <v>18982</v>
      </c>
      <c r="L16" s="719"/>
    </row>
    <row r="17" spans="1:22" s="729" customFormat="1" ht="12.75" customHeight="1" x14ac:dyDescent="0.15">
      <c r="A17" s="725">
        <v>3</v>
      </c>
      <c r="B17" s="754" t="s">
        <v>796</v>
      </c>
      <c r="C17" s="760"/>
      <c r="D17" s="761">
        <v>44956</v>
      </c>
      <c r="E17" s="754" t="s">
        <v>798</v>
      </c>
      <c r="F17" s="762">
        <v>21600</v>
      </c>
      <c r="G17" s="753">
        <v>0</v>
      </c>
      <c r="H17" s="753"/>
      <c r="I17" s="753">
        <f t="shared" si="0"/>
        <v>21600</v>
      </c>
    </row>
    <row r="18" spans="1:22" s="729" customFormat="1" ht="12.75" customHeight="1" x14ac:dyDescent="0.15">
      <c r="A18" s="725">
        <v>4</v>
      </c>
      <c r="B18" s="748" t="s">
        <v>799</v>
      </c>
      <c r="C18" s="749"/>
      <c r="D18" s="763">
        <v>45107</v>
      </c>
      <c r="E18" s="751" t="s">
        <v>800</v>
      </c>
      <c r="F18" s="753">
        <v>33600</v>
      </c>
      <c r="G18" s="753">
        <v>0</v>
      </c>
      <c r="H18" s="753"/>
      <c r="I18" s="753">
        <f t="shared" si="0"/>
        <v>33600</v>
      </c>
    </row>
    <row r="19" spans="1:22" s="729" customFormat="1" ht="12.75" customHeight="1" x14ac:dyDescent="0.15">
      <c r="A19" s="725">
        <v>5</v>
      </c>
      <c r="B19" s="754" t="s">
        <v>796</v>
      </c>
      <c r="C19" s="760"/>
      <c r="D19" s="761">
        <v>44956</v>
      </c>
      <c r="E19" s="754" t="s">
        <v>801</v>
      </c>
      <c r="F19" s="762">
        <v>38700</v>
      </c>
      <c r="G19" s="753">
        <v>0</v>
      </c>
      <c r="H19" s="753"/>
      <c r="I19" s="753">
        <f t="shared" si="0"/>
        <v>38700</v>
      </c>
    </row>
    <row r="20" spans="1:22" s="729" customFormat="1" ht="12.75" customHeight="1" x14ac:dyDescent="0.15">
      <c r="A20" s="725">
        <v>6</v>
      </c>
      <c r="B20" s="764" t="s">
        <v>802</v>
      </c>
      <c r="C20" s="749">
        <v>30632</v>
      </c>
      <c r="D20" s="749" t="s">
        <v>803</v>
      </c>
      <c r="E20" s="751" t="s">
        <v>804</v>
      </c>
      <c r="F20" s="753">
        <v>238560</v>
      </c>
      <c r="G20" s="753">
        <v>0</v>
      </c>
      <c r="H20" s="753"/>
      <c r="I20" s="753">
        <f t="shared" si="0"/>
        <v>238560</v>
      </c>
    </row>
    <row r="21" spans="1:22" s="729" customFormat="1" ht="21" x14ac:dyDescent="0.15">
      <c r="A21" s="725">
        <v>7</v>
      </c>
      <c r="B21" s="751" t="s">
        <v>805</v>
      </c>
      <c r="C21" s="765" t="s">
        <v>806</v>
      </c>
      <c r="D21" s="763">
        <v>45068</v>
      </c>
      <c r="E21" s="751" t="s">
        <v>807</v>
      </c>
      <c r="F21" s="762">
        <v>346110</v>
      </c>
      <c r="G21" s="753">
        <v>0</v>
      </c>
      <c r="H21" s="753"/>
      <c r="I21" s="753">
        <f t="shared" si="0"/>
        <v>346110</v>
      </c>
    </row>
    <row r="22" spans="1:22" s="729" customFormat="1" ht="12.75" customHeight="1" x14ac:dyDescent="0.2">
      <c r="A22" s="725">
        <v>8</v>
      </c>
      <c r="B22" s="731" t="s">
        <v>808</v>
      </c>
      <c r="C22" s="725"/>
      <c r="D22" s="85"/>
      <c r="E22" s="732" t="s">
        <v>809</v>
      </c>
      <c r="F22" s="727">
        <v>652616</v>
      </c>
      <c r="G22" s="766">
        <v>0</v>
      </c>
      <c r="H22" s="766"/>
      <c r="I22" s="727">
        <v>652616</v>
      </c>
    </row>
    <row r="23" spans="1:22" s="729" customFormat="1" ht="12.75" customHeight="1" x14ac:dyDescent="0.15">
      <c r="A23" s="719">
        <v>9</v>
      </c>
      <c r="B23" s="731" t="s">
        <v>810</v>
      </c>
      <c r="C23" s="725"/>
      <c r="D23" s="725"/>
      <c r="E23" s="732" t="s">
        <v>811</v>
      </c>
      <c r="F23" s="727">
        <v>280140</v>
      </c>
      <c r="G23" s="766">
        <v>0</v>
      </c>
      <c r="H23" s="766"/>
      <c r="I23" s="727">
        <v>280140</v>
      </c>
    </row>
    <row r="24" spans="1:22" s="729" customFormat="1" ht="12.75" customHeight="1" x14ac:dyDescent="0.15">
      <c r="A24" s="729">
        <v>10</v>
      </c>
      <c r="B24" s="732" t="s">
        <v>812</v>
      </c>
      <c r="C24" s="725"/>
      <c r="D24" s="767"/>
      <c r="E24" s="732" t="s">
        <v>813</v>
      </c>
      <c r="F24" s="727">
        <v>1181284</v>
      </c>
      <c r="G24" s="766">
        <v>0</v>
      </c>
      <c r="H24" s="766"/>
      <c r="I24" s="727">
        <v>1181284</v>
      </c>
    </row>
    <row r="25" spans="1:22" s="729" customFormat="1" ht="12.75" customHeight="1" x14ac:dyDescent="0.15">
      <c r="A25" s="725">
        <v>11</v>
      </c>
      <c r="B25" s="731" t="s">
        <v>814</v>
      </c>
      <c r="C25" s="725"/>
      <c r="D25" s="725"/>
      <c r="E25" s="732" t="s">
        <v>815</v>
      </c>
      <c r="F25" s="727">
        <v>48900</v>
      </c>
      <c r="G25" s="766">
        <v>0</v>
      </c>
      <c r="H25" s="766"/>
      <c r="I25" s="727">
        <v>48900</v>
      </c>
    </row>
    <row r="26" spans="1:22" s="729" customFormat="1" ht="12.75" customHeight="1" x14ac:dyDescent="0.15">
      <c r="A26" s="725"/>
      <c r="B26" s="731"/>
      <c r="C26" s="725"/>
      <c r="D26" s="725"/>
      <c r="E26" s="768"/>
      <c r="F26" s="769"/>
      <c r="G26" s="769"/>
      <c r="H26" s="769"/>
      <c r="I26" s="769"/>
    </row>
    <row r="27" spans="1:22" s="729" customFormat="1" ht="12.75" customHeight="1" x14ac:dyDescent="0.15">
      <c r="A27" s="725"/>
      <c r="B27" s="770"/>
      <c r="C27" s="719"/>
      <c r="D27" s="719"/>
      <c r="E27" s="771"/>
      <c r="F27" s="772">
        <f>SUM(F15:F26)</f>
        <v>2871992</v>
      </c>
      <c r="G27" s="719"/>
      <c r="H27" s="719">
        <v>0</v>
      </c>
      <c r="I27" s="772">
        <f>SUM(I15:I26)</f>
        <v>2871992</v>
      </c>
    </row>
    <row r="28" spans="1:22" s="729" customFormat="1" ht="12.75" customHeight="1" x14ac:dyDescent="0.15">
      <c r="A28" s="725"/>
      <c r="B28" s="770"/>
      <c r="C28" s="719"/>
      <c r="D28" s="719"/>
      <c r="E28" s="771"/>
      <c r="F28" s="718"/>
      <c r="G28" s="719"/>
      <c r="H28" s="719"/>
      <c r="I28" s="772"/>
    </row>
    <row r="29" spans="1:22" s="729" customFormat="1" ht="12.75" customHeight="1" x14ac:dyDescent="0.15">
      <c r="A29" s="725"/>
      <c r="B29" s="770"/>
      <c r="C29" s="719"/>
      <c r="D29" s="719"/>
      <c r="E29" s="773"/>
      <c r="F29" s="718"/>
      <c r="G29" s="719"/>
      <c r="H29" s="719"/>
      <c r="I29" s="719"/>
    </row>
    <row r="30" spans="1:22" s="729" customFormat="1" ht="12.75" customHeight="1" x14ac:dyDescent="0.2">
      <c r="A30" s="719"/>
      <c r="B30" s="774" t="s">
        <v>93</v>
      </c>
      <c r="C30" s="775"/>
      <c r="D30" s="719"/>
      <c r="E30" s="773"/>
      <c r="F30" s="718"/>
      <c r="G30" s="719"/>
      <c r="H30" s="719"/>
    </row>
    <row r="31" spans="1:22" s="729" customFormat="1" ht="12.75" customHeight="1" x14ac:dyDescent="0.2">
      <c r="A31" s="719"/>
      <c r="B31" s="776" t="s">
        <v>816</v>
      </c>
      <c r="C31" s="775"/>
      <c r="D31" s="719"/>
      <c r="E31" s="773"/>
      <c r="F31" s="718"/>
      <c r="G31" s="719"/>
      <c r="H31" s="719"/>
      <c r="I31" s="719"/>
    </row>
    <row r="32" spans="1:22" s="729" customFormat="1" ht="12.75" customHeight="1" x14ac:dyDescent="0.2">
      <c r="A32" s="719"/>
      <c r="B32" s="775" t="s">
        <v>94</v>
      </c>
      <c r="C32" s="775"/>
      <c r="D32" s="719"/>
      <c r="E32" s="773"/>
      <c r="F32" s="718"/>
      <c r="G32" s="719"/>
      <c r="H32" s="719"/>
      <c r="I32" s="719"/>
      <c r="V32" s="777"/>
    </row>
    <row r="33" spans="1:22" s="729" customFormat="1" ht="12.75" customHeight="1" x14ac:dyDescent="0.15">
      <c r="A33" s="719"/>
      <c r="B33" s="770"/>
      <c r="C33" s="719"/>
      <c r="D33" s="719"/>
      <c r="E33" s="773"/>
      <c r="F33" s="718"/>
      <c r="G33" s="719"/>
      <c r="H33" s="719"/>
      <c r="I33" s="719"/>
      <c r="V33" s="777"/>
    </row>
    <row r="34" spans="1:22" s="729" customFormat="1" ht="12.75" customHeight="1" x14ac:dyDescent="0.15">
      <c r="A34" s="719"/>
      <c r="B34" s="770"/>
      <c r="C34" s="719"/>
      <c r="D34" s="719"/>
      <c r="E34" s="773"/>
      <c r="F34" s="718"/>
      <c r="G34" s="719"/>
      <c r="H34" s="719"/>
      <c r="I34" s="778"/>
      <c r="V34" s="777"/>
    </row>
    <row r="35" spans="1:22" s="729" customFormat="1" ht="12.75" customHeight="1" x14ac:dyDescent="0.15">
      <c r="A35" s="719"/>
      <c r="B35" s="770"/>
      <c r="C35" s="719"/>
      <c r="D35" s="719"/>
      <c r="E35" s="773"/>
      <c r="F35" s="718"/>
      <c r="G35" s="719"/>
      <c r="H35" s="719"/>
      <c r="I35" s="719"/>
      <c r="V35" s="777"/>
    </row>
    <row r="36" spans="1:22" s="729" customFormat="1" ht="12.75" customHeight="1" x14ac:dyDescent="0.15">
      <c r="A36" s="719"/>
      <c r="B36" s="770"/>
      <c r="C36" s="719"/>
      <c r="D36" s="719"/>
      <c r="E36" s="773"/>
      <c r="F36" s="718"/>
      <c r="G36" s="719"/>
      <c r="H36" s="719"/>
      <c r="I36" s="719"/>
      <c r="V36" s="777"/>
    </row>
    <row r="37" spans="1:22" s="729" customFormat="1" ht="12.75" customHeight="1" x14ac:dyDescent="0.15">
      <c r="A37" s="719"/>
      <c r="B37" s="770"/>
      <c r="C37" s="719"/>
      <c r="D37" s="719"/>
      <c r="E37" s="773"/>
      <c r="F37" s="718"/>
      <c r="G37" s="719"/>
      <c r="H37" s="719"/>
      <c r="I37" s="719"/>
      <c r="V37" s="777"/>
    </row>
    <row r="38" spans="1:22" s="729" customFormat="1" ht="12.75" customHeight="1" x14ac:dyDescent="0.15">
      <c r="A38" s="719"/>
      <c r="B38" s="770"/>
      <c r="C38" s="719"/>
      <c r="D38" s="719"/>
      <c r="E38" s="773"/>
      <c r="F38" s="718"/>
      <c r="G38" s="719"/>
      <c r="H38" s="719"/>
      <c r="I38" s="719"/>
      <c r="V38" s="777"/>
    </row>
    <row r="39" spans="1:22" s="729" customFormat="1" ht="12.75" customHeight="1" x14ac:dyDescent="0.15">
      <c r="A39" s="719"/>
      <c r="B39" s="770"/>
      <c r="C39" s="719"/>
      <c r="D39" s="719"/>
      <c r="E39" s="773"/>
      <c r="F39" s="718"/>
      <c r="G39" s="719"/>
      <c r="H39" s="719"/>
      <c r="I39" s="719"/>
      <c r="V39" s="777"/>
    </row>
    <row r="40" spans="1:22" s="729" customFormat="1" ht="12.75" customHeight="1" x14ac:dyDescent="0.15">
      <c r="A40" s="719"/>
      <c r="B40" s="770"/>
      <c r="C40" s="719"/>
      <c r="D40" s="719"/>
      <c r="E40" s="773"/>
      <c r="F40" s="718"/>
      <c r="G40" s="719"/>
      <c r="H40" s="719"/>
      <c r="I40" s="719"/>
      <c r="L40" s="779"/>
    </row>
    <row r="41" spans="1:22" s="729" customFormat="1" ht="12.75" customHeight="1" x14ac:dyDescent="0.15">
      <c r="A41" s="719"/>
      <c r="B41" s="770"/>
      <c r="C41" s="719"/>
      <c r="D41" s="719"/>
      <c r="E41" s="773"/>
      <c r="F41" s="718"/>
      <c r="G41" s="719"/>
      <c r="H41" s="719"/>
      <c r="I41" s="719"/>
      <c r="L41" s="779"/>
    </row>
    <row r="42" spans="1:22" s="729" customFormat="1" ht="12.75" customHeight="1" x14ac:dyDescent="0.15">
      <c r="A42" s="719"/>
      <c r="B42" s="770"/>
      <c r="C42" s="719"/>
      <c r="D42" s="719"/>
      <c r="E42" s="773"/>
      <c r="F42" s="718"/>
      <c r="G42" s="719"/>
      <c r="H42" s="719"/>
      <c r="I42" s="719"/>
      <c r="L42" s="779"/>
    </row>
    <row r="43" spans="1:22" s="729" customFormat="1" ht="12.75" customHeight="1" x14ac:dyDescent="0.15">
      <c r="A43" s="719"/>
      <c r="B43" s="770"/>
      <c r="C43" s="719"/>
      <c r="D43" s="719"/>
      <c r="E43" s="773"/>
      <c r="F43" s="718"/>
      <c r="G43" s="719"/>
      <c r="H43" s="719"/>
      <c r="I43" s="719"/>
      <c r="L43" s="779"/>
    </row>
    <row r="44" spans="1:22" s="729" customFormat="1" ht="12.75" customHeight="1" x14ac:dyDescent="0.15">
      <c r="A44" s="719"/>
      <c r="B44" s="770"/>
      <c r="C44" s="719"/>
      <c r="D44" s="719"/>
      <c r="E44" s="773"/>
      <c r="F44" s="718"/>
      <c r="G44" s="719"/>
      <c r="H44" s="719"/>
      <c r="I44" s="719"/>
      <c r="L44" s="779"/>
    </row>
    <row r="45" spans="1:22" s="729" customFormat="1" ht="12.75" customHeight="1" x14ac:dyDescent="0.15">
      <c r="A45" s="719"/>
      <c r="B45" s="770"/>
      <c r="C45" s="719"/>
      <c r="D45" s="719"/>
      <c r="E45" s="773"/>
      <c r="F45" s="718"/>
      <c r="G45" s="719"/>
      <c r="H45" s="719"/>
      <c r="I45" s="719"/>
      <c r="L45" s="779"/>
    </row>
    <row r="46" spans="1:22" s="729" customFormat="1" ht="12.75" customHeight="1" x14ac:dyDescent="0.15">
      <c r="A46" s="719"/>
      <c r="B46" s="770"/>
      <c r="C46" s="719"/>
      <c r="D46" s="719"/>
      <c r="E46" s="773"/>
      <c r="F46" s="718"/>
      <c r="G46" s="719"/>
      <c r="H46" s="719"/>
      <c r="I46" s="719"/>
      <c r="L46" s="779"/>
    </row>
    <row r="47" spans="1:22" s="729" customFormat="1" ht="12.75" customHeight="1" x14ac:dyDescent="0.15">
      <c r="A47" s="719"/>
      <c r="B47" s="770"/>
      <c r="C47" s="719"/>
      <c r="D47" s="719"/>
      <c r="E47" s="773"/>
      <c r="F47" s="718"/>
      <c r="G47" s="719"/>
      <c r="H47" s="719"/>
      <c r="I47" s="719"/>
      <c r="L47" s="779"/>
    </row>
    <row r="48" spans="1:22" s="729" customFormat="1" ht="12.75" customHeight="1" x14ac:dyDescent="0.15">
      <c r="A48" s="719"/>
      <c r="B48" s="770"/>
      <c r="C48" s="719"/>
      <c r="D48" s="719"/>
      <c r="E48" s="773"/>
      <c r="F48" s="718"/>
      <c r="G48" s="719"/>
      <c r="H48" s="719"/>
      <c r="I48" s="719"/>
      <c r="L48" s="779"/>
    </row>
    <row r="49" spans="1:12" s="729" customFormat="1" ht="12.75" customHeight="1" x14ac:dyDescent="0.15">
      <c r="A49" s="719"/>
      <c r="B49" s="770"/>
      <c r="C49" s="719"/>
      <c r="D49" s="719"/>
      <c r="E49" s="773"/>
      <c r="F49" s="718"/>
      <c r="G49" s="719"/>
      <c r="H49" s="719"/>
      <c r="I49" s="719"/>
      <c r="L49" s="779"/>
    </row>
    <row r="50" spans="1:12" s="729" customFormat="1" ht="12.75" customHeight="1" x14ac:dyDescent="0.15">
      <c r="A50" s="719"/>
      <c r="B50" s="770"/>
      <c r="C50" s="719"/>
      <c r="D50" s="719"/>
      <c r="E50" s="773"/>
      <c r="F50" s="718"/>
      <c r="G50" s="719"/>
      <c r="H50" s="719"/>
      <c r="I50" s="719"/>
      <c r="L50" s="779"/>
    </row>
    <row r="51" spans="1:12" s="729" customFormat="1" ht="12.75" customHeight="1" x14ac:dyDescent="0.15">
      <c r="A51" s="719"/>
      <c r="B51" s="770"/>
      <c r="C51" s="719"/>
      <c r="D51" s="719"/>
      <c r="E51" s="773"/>
      <c r="F51" s="718"/>
      <c r="G51" s="719"/>
      <c r="H51" s="719"/>
      <c r="I51" s="719"/>
      <c r="L51" s="779"/>
    </row>
    <row r="52" spans="1:12" s="729" customFormat="1" ht="12.75" customHeight="1" x14ac:dyDescent="0.15">
      <c r="A52" s="719"/>
      <c r="B52" s="770"/>
      <c r="C52" s="719"/>
      <c r="D52" s="719"/>
      <c r="E52" s="773"/>
      <c r="F52" s="718"/>
      <c r="G52" s="719"/>
      <c r="H52" s="719"/>
      <c r="I52" s="719"/>
      <c r="L52" s="779"/>
    </row>
    <row r="53" spans="1:12" s="729" customFormat="1" ht="12.75" customHeight="1" x14ac:dyDescent="0.15">
      <c r="A53" s="719"/>
      <c r="B53" s="770"/>
      <c r="C53" s="719"/>
      <c r="D53" s="719"/>
      <c r="E53" s="773"/>
      <c r="F53" s="718"/>
      <c r="G53" s="719"/>
      <c r="H53" s="719"/>
      <c r="I53" s="719"/>
      <c r="L53" s="779"/>
    </row>
    <row r="54" spans="1:12" s="729" customFormat="1" ht="12.75" customHeight="1" x14ac:dyDescent="0.15">
      <c r="A54" s="719"/>
      <c r="B54" s="770"/>
      <c r="C54" s="719"/>
      <c r="D54" s="719"/>
      <c r="E54" s="773"/>
      <c r="F54" s="718"/>
      <c r="G54" s="719"/>
      <c r="H54" s="719"/>
      <c r="I54" s="719"/>
      <c r="L54" s="779"/>
    </row>
    <row r="55" spans="1:12" s="729" customFormat="1" ht="12.75" customHeight="1" x14ac:dyDescent="0.15">
      <c r="A55" s="719"/>
      <c r="B55" s="770"/>
      <c r="C55" s="719"/>
      <c r="D55" s="719"/>
      <c r="E55" s="773"/>
      <c r="F55" s="718"/>
      <c r="G55" s="719"/>
      <c r="H55" s="719"/>
      <c r="I55" s="719"/>
      <c r="L55" s="779"/>
    </row>
    <row r="56" spans="1:12" s="729" customFormat="1" ht="12.75" customHeight="1" x14ac:dyDescent="0.15">
      <c r="A56" s="719"/>
      <c r="B56" s="770"/>
      <c r="C56" s="719"/>
      <c r="D56" s="719"/>
      <c r="E56" s="773"/>
      <c r="F56" s="718"/>
      <c r="G56" s="719"/>
      <c r="H56" s="719"/>
      <c r="I56" s="719"/>
      <c r="L56" s="779"/>
    </row>
    <row r="57" spans="1:12" s="729" customFormat="1" ht="12.75" customHeight="1" x14ac:dyDescent="0.15">
      <c r="A57" s="719"/>
      <c r="B57" s="770"/>
      <c r="C57" s="719"/>
      <c r="D57" s="719"/>
      <c r="E57" s="773"/>
      <c r="F57" s="718"/>
      <c r="G57" s="719"/>
      <c r="H57" s="719"/>
      <c r="I57" s="719"/>
      <c r="L57" s="779"/>
    </row>
    <row r="58" spans="1:12" s="729" customFormat="1" ht="12.75" customHeight="1" x14ac:dyDescent="0.15">
      <c r="A58" s="719"/>
      <c r="B58" s="770"/>
      <c r="C58" s="719"/>
      <c r="D58" s="719"/>
      <c r="E58" s="773"/>
      <c r="F58" s="718"/>
      <c r="G58" s="719"/>
      <c r="H58" s="719"/>
      <c r="I58" s="719"/>
      <c r="L58" s="779"/>
    </row>
    <row r="59" spans="1:12" s="729" customFormat="1" ht="12.75" customHeight="1" x14ac:dyDescent="0.15">
      <c r="A59" s="719"/>
      <c r="B59" s="770"/>
      <c r="C59" s="719"/>
      <c r="D59" s="719"/>
      <c r="E59" s="773"/>
      <c r="F59" s="718"/>
      <c r="G59" s="719"/>
      <c r="H59" s="719"/>
      <c r="I59" s="719"/>
      <c r="L59" s="779"/>
    </row>
    <row r="60" spans="1:12" s="729" customFormat="1" ht="12.75" customHeight="1" x14ac:dyDescent="0.15">
      <c r="A60" s="719"/>
      <c r="B60" s="770"/>
      <c r="C60" s="719"/>
      <c r="D60" s="719"/>
      <c r="E60" s="773"/>
      <c r="F60" s="718"/>
      <c r="G60" s="719"/>
      <c r="H60" s="719"/>
      <c r="I60" s="719"/>
      <c r="L60" s="779"/>
    </row>
    <row r="61" spans="1:12" s="729" customFormat="1" ht="12.75" customHeight="1" x14ac:dyDescent="0.15">
      <c r="A61" s="719"/>
      <c r="B61" s="770"/>
      <c r="C61" s="719"/>
      <c r="D61" s="719"/>
      <c r="E61" s="773"/>
      <c r="F61" s="718"/>
      <c r="G61" s="719"/>
      <c r="H61" s="719"/>
      <c r="I61" s="719"/>
      <c r="L61" s="779"/>
    </row>
    <row r="62" spans="1:12" s="729" customFormat="1" ht="12.75" customHeight="1" x14ac:dyDescent="0.15">
      <c r="A62" s="719"/>
      <c r="B62" s="770"/>
      <c r="C62" s="719"/>
      <c r="D62" s="719"/>
      <c r="E62" s="773"/>
      <c r="F62" s="718"/>
      <c r="G62" s="719"/>
      <c r="H62" s="719"/>
      <c r="I62" s="719"/>
      <c r="L62" s="779"/>
    </row>
    <row r="63" spans="1:12" s="729" customFormat="1" ht="12.75" customHeight="1" x14ac:dyDescent="0.15">
      <c r="A63" s="719"/>
      <c r="B63" s="770"/>
      <c r="C63" s="719"/>
      <c r="D63" s="719"/>
      <c r="E63" s="773"/>
      <c r="F63" s="718"/>
      <c r="G63" s="719"/>
      <c r="H63" s="719"/>
      <c r="I63" s="719"/>
      <c r="L63" s="779"/>
    </row>
    <row r="64" spans="1:12" s="729" customFormat="1" ht="12.75" customHeight="1" x14ac:dyDescent="0.15">
      <c r="A64" s="719"/>
      <c r="B64" s="770"/>
      <c r="C64" s="719"/>
      <c r="D64" s="719"/>
      <c r="E64" s="773"/>
      <c r="F64" s="718"/>
      <c r="G64" s="719"/>
      <c r="H64" s="719"/>
      <c r="I64" s="719"/>
      <c r="L64" s="779"/>
    </row>
    <row r="65" spans="1:12" s="729" customFormat="1" ht="12.75" customHeight="1" x14ac:dyDescent="0.15">
      <c r="A65" s="719"/>
      <c r="B65" s="770"/>
      <c r="C65" s="719"/>
      <c r="D65" s="719"/>
      <c r="E65" s="773"/>
      <c r="F65" s="718"/>
      <c r="G65" s="719"/>
      <c r="H65" s="719"/>
      <c r="I65" s="719"/>
      <c r="L65" s="779"/>
    </row>
    <row r="66" spans="1:12" s="729" customFormat="1" ht="12.75" customHeight="1" x14ac:dyDescent="0.15">
      <c r="A66" s="719"/>
      <c r="B66" s="770"/>
      <c r="C66" s="719"/>
      <c r="D66" s="719"/>
      <c r="E66" s="773"/>
      <c r="F66" s="718"/>
      <c r="G66" s="719"/>
      <c r="H66" s="719"/>
      <c r="I66" s="719"/>
      <c r="L66" s="779"/>
    </row>
    <row r="67" spans="1:12" s="729" customFormat="1" ht="12.75" customHeight="1" x14ac:dyDescent="0.15">
      <c r="A67" s="719"/>
      <c r="B67" s="770"/>
      <c r="C67" s="719"/>
      <c r="D67" s="719"/>
      <c r="E67" s="773"/>
      <c r="F67" s="718"/>
      <c r="G67" s="719"/>
      <c r="H67" s="719"/>
      <c r="I67" s="719"/>
      <c r="L67" s="779"/>
    </row>
    <row r="68" spans="1:12" s="729" customFormat="1" ht="12.75" customHeight="1" x14ac:dyDescent="0.15">
      <c r="A68" s="719"/>
      <c r="B68" s="770"/>
      <c r="C68" s="719"/>
      <c r="D68" s="719"/>
      <c r="E68" s="773"/>
      <c r="F68" s="718"/>
      <c r="G68" s="719"/>
      <c r="H68" s="719"/>
      <c r="I68" s="719"/>
      <c r="L68" s="779"/>
    </row>
    <row r="69" spans="1:12" s="729" customFormat="1" ht="12.75" customHeight="1" x14ac:dyDescent="0.15">
      <c r="A69" s="780"/>
      <c r="B69" s="770"/>
      <c r="C69" s="719"/>
      <c r="D69" s="719"/>
      <c r="E69" s="773"/>
      <c r="F69" s="718"/>
      <c r="G69" s="719"/>
      <c r="H69" s="719"/>
      <c r="I69" s="719"/>
      <c r="L69" s="779"/>
    </row>
    <row r="70" spans="1:12" s="729" customFormat="1" ht="12.75" customHeight="1" x14ac:dyDescent="0.15">
      <c r="A70" s="781"/>
      <c r="B70" s="770"/>
      <c r="C70" s="719"/>
      <c r="D70" s="719"/>
      <c r="E70" s="773"/>
      <c r="F70" s="718"/>
      <c r="G70" s="719"/>
      <c r="H70" s="719"/>
      <c r="I70" s="719"/>
      <c r="L70" s="779"/>
    </row>
    <row r="71" spans="1:12" s="729" customFormat="1" ht="12.75" customHeight="1" x14ac:dyDescent="0.15">
      <c r="A71" s="719"/>
      <c r="B71" s="770"/>
      <c r="C71" s="719"/>
      <c r="D71" s="719"/>
      <c r="E71" s="773"/>
      <c r="F71" s="718"/>
      <c r="G71" s="719"/>
      <c r="H71" s="719"/>
      <c r="I71" s="719"/>
      <c r="L71" s="779"/>
    </row>
    <row r="72" spans="1:12" s="729" customFormat="1" ht="12.75" customHeight="1" x14ac:dyDescent="0.15">
      <c r="A72" s="719"/>
      <c r="B72" s="770"/>
      <c r="C72" s="719"/>
      <c r="D72" s="719"/>
      <c r="E72" s="773"/>
      <c r="F72" s="718"/>
      <c r="G72" s="719"/>
      <c r="H72" s="719"/>
      <c r="I72" s="719"/>
      <c r="L72" s="779"/>
    </row>
    <row r="73" spans="1:12" s="729" customFormat="1" ht="12.75" customHeight="1" x14ac:dyDescent="0.15">
      <c r="A73" s="719" t="s">
        <v>1897</v>
      </c>
      <c r="B73" s="770"/>
      <c r="C73" s="719"/>
      <c r="D73" s="719"/>
      <c r="E73" s="773"/>
      <c r="F73" s="718"/>
      <c r="G73" s="719"/>
      <c r="H73" s="719"/>
      <c r="I73" s="719"/>
      <c r="L73" s="779"/>
    </row>
    <row r="74" spans="1:12" s="729" customFormat="1" ht="12.75" customHeight="1" x14ac:dyDescent="0.15">
      <c r="A74" s="719"/>
      <c r="B74" s="770"/>
      <c r="C74" s="719"/>
      <c r="D74" s="719"/>
      <c r="E74" s="773"/>
      <c r="F74" s="718"/>
      <c r="G74" s="719"/>
      <c r="H74" s="719"/>
      <c r="I74" s="719"/>
      <c r="L74" s="779"/>
    </row>
    <row r="75" spans="1:12" s="729" customFormat="1" ht="12.75" customHeight="1" x14ac:dyDescent="0.15">
      <c r="A75" s="782" t="s">
        <v>94</v>
      </c>
      <c r="B75" s="770"/>
      <c r="C75" s="719"/>
      <c r="D75" s="719"/>
      <c r="E75" s="773"/>
      <c r="F75" s="718"/>
      <c r="G75" s="719"/>
      <c r="H75" s="719"/>
      <c r="I75" s="719"/>
      <c r="L75" s="779"/>
    </row>
    <row r="76" spans="1:12" s="729" customFormat="1" ht="12.75" customHeight="1" x14ac:dyDescent="0.15">
      <c r="A76" s="770"/>
      <c r="B76" s="770"/>
      <c r="C76" s="719"/>
      <c r="D76" s="719"/>
      <c r="E76" s="773"/>
      <c r="F76" s="718"/>
      <c r="G76" s="719"/>
      <c r="H76" s="719"/>
      <c r="I76" s="719"/>
      <c r="L76" s="779"/>
    </row>
    <row r="77" spans="1:12" s="783" customFormat="1" ht="12.75" customHeight="1" x14ac:dyDescent="0.15">
      <c r="A77" s="719"/>
      <c r="B77" s="770"/>
      <c r="C77" s="719"/>
      <c r="D77" s="719"/>
      <c r="E77" s="773"/>
      <c r="F77" s="718"/>
      <c r="G77" s="719"/>
      <c r="H77" s="719"/>
      <c r="I77" s="719"/>
      <c r="L77" s="784"/>
    </row>
    <row r="78" spans="1:12" s="782" customFormat="1" ht="12.75" customHeight="1" x14ac:dyDescent="0.15">
      <c r="A78" s="719"/>
      <c r="B78" s="770"/>
      <c r="C78" s="719"/>
      <c r="D78" s="719"/>
      <c r="E78" s="773"/>
      <c r="F78" s="718"/>
      <c r="G78" s="719"/>
      <c r="H78" s="719"/>
      <c r="I78" s="719"/>
      <c r="L78" s="785"/>
    </row>
    <row r="79" spans="1:12" ht="12.75" customHeight="1" x14ac:dyDescent="0.15"/>
    <row r="80" spans="1:12"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5" ht="12.75" customHeight="1" x14ac:dyDescent="0.15"/>
    <row r="196" ht="12.75" customHeight="1" x14ac:dyDescent="0.15"/>
    <row r="197" ht="12.75" customHeight="1" x14ac:dyDescent="0.15"/>
    <row r="198" ht="12.75" customHeight="1" x14ac:dyDescent="0.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A7BF0-E97E-4E0A-8D5F-D279AA9D13F1}">
  <sheetPr>
    <tabColor rgb="FF92D050"/>
  </sheetPr>
  <dimension ref="A1:I48"/>
  <sheetViews>
    <sheetView topLeftCell="A6" workbookViewId="0">
      <selection activeCell="F28" sqref="E28:F28"/>
    </sheetView>
  </sheetViews>
  <sheetFormatPr defaultRowHeight="15" x14ac:dyDescent="0.25"/>
  <cols>
    <col min="1" max="1" width="6.7109375" style="791" customWidth="1"/>
    <col min="2" max="2" width="22.140625" style="791" customWidth="1"/>
    <col min="3" max="3" width="19.7109375" style="791" customWidth="1"/>
    <col min="4" max="4" width="14.42578125" style="791" customWidth="1"/>
    <col min="5" max="5" width="31.5703125" style="791" customWidth="1"/>
    <col min="6" max="6" width="17.7109375" style="791" customWidth="1"/>
    <col min="7" max="7" width="13.28515625" style="791" customWidth="1"/>
    <col min="8" max="8" width="15.7109375" style="791" customWidth="1"/>
    <col min="9" max="9" width="19" style="791" customWidth="1"/>
    <col min="10" max="16384" width="9.140625" style="791"/>
  </cols>
  <sheetData>
    <row r="1" spans="1:9" ht="15.75" x14ac:dyDescent="0.25">
      <c r="A1" s="792" t="s">
        <v>0</v>
      </c>
    </row>
    <row r="2" spans="1:9" ht="15.75" x14ac:dyDescent="0.25">
      <c r="A2" s="793" t="s">
        <v>95</v>
      </c>
    </row>
    <row r="3" spans="1:9" ht="15.75" x14ac:dyDescent="0.25">
      <c r="A3" s="793" t="s">
        <v>453</v>
      </c>
      <c r="B3" s="794"/>
    </row>
    <row r="4" spans="1:9" ht="15.75" x14ac:dyDescent="0.25">
      <c r="A4" s="793" t="s">
        <v>345</v>
      </c>
    </row>
    <row r="5" spans="1:9" ht="15.75" x14ac:dyDescent="0.25">
      <c r="A5" s="878" t="s">
        <v>1640</v>
      </c>
      <c r="B5" s="879"/>
      <c r="C5" s="879"/>
      <c r="D5" s="879"/>
      <c r="E5" s="879"/>
      <c r="F5" s="879"/>
      <c r="G5" s="879"/>
      <c r="H5" s="879"/>
      <c r="I5" s="880"/>
    </row>
    <row r="6" spans="1:9" ht="51" x14ac:dyDescent="0.25">
      <c r="A6" s="795" t="s">
        <v>4</v>
      </c>
      <c r="B6" s="795" t="s">
        <v>5</v>
      </c>
      <c r="C6" s="795" t="s">
        <v>6</v>
      </c>
      <c r="D6" s="795" t="s">
        <v>7</v>
      </c>
      <c r="E6" s="795" t="s">
        <v>8</v>
      </c>
      <c r="F6" s="795" t="s">
        <v>9</v>
      </c>
      <c r="G6" s="795" t="s">
        <v>10</v>
      </c>
      <c r="H6" s="700" t="s">
        <v>919</v>
      </c>
      <c r="I6" s="795" t="s">
        <v>346</v>
      </c>
    </row>
    <row r="7" spans="1:9" ht="17.25" customHeight="1" x14ac:dyDescent="0.25">
      <c r="A7" s="795"/>
      <c r="B7" s="795"/>
      <c r="C7" s="795"/>
      <c r="D7" s="795"/>
      <c r="E7" s="795"/>
      <c r="F7" s="795" t="s">
        <v>13</v>
      </c>
      <c r="G7" s="795" t="s">
        <v>14</v>
      </c>
      <c r="H7" s="795"/>
      <c r="I7" s="795" t="s">
        <v>15</v>
      </c>
    </row>
    <row r="8" spans="1:9" ht="68.25" customHeight="1" x14ac:dyDescent="0.25">
      <c r="A8" s="786">
        <v>1</v>
      </c>
      <c r="B8" s="796" t="s">
        <v>1641</v>
      </c>
      <c r="C8" s="796" t="s">
        <v>454</v>
      </c>
      <c r="D8" s="797">
        <v>44111</v>
      </c>
      <c r="E8" s="796" t="s">
        <v>455</v>
      </c>
      <c r="F8" s="789">
        <v>199779</v>
      </c>
      <c r="G8" s="789">
        <v>0</v>
      </c>
      <c r="H8" s="789"/>
      <c r="I8" s="790">
        <f>F8-G8</f>
        <v>199779</v>
      </c>
    </row>
    <row r="9" spans="1:9" ht="45" x14ac:dyDescent="0.25">
      <c r="A9" s="786">
        <v>2</v>
      </c>
      <c r="B9" s="796" t="s">
        <v>456</v>
      </c>
      <c r="C9" s="796" t="s">
        <v>457</v>
      </c>
      <c r="D9" s="798" t="s">
        <v>458</v>
      </c>
      <c r="E9" s="796" t="s">
        <v>459</v>
      </c>
      <c r="F9" s="789">
        <v>790934.8</v>
      </c>
      <c r="G9" s="789">
        <v>0</v>
      </c>
      <c r="H9" s="789"/>
      <c r="I9" s="790">
        <f>F9-G9</f>
        <v>790934.8</v>
      </c>
    </row>
    <row r="10" spans="1:9" ht="56.25" x14ac:dyDescent="0.25">
      <c r="A10" s="786">
        <v>3</v>
      </c>
      <c r="B10" s="796" t="s">
        <v>460</v>
      </c>
      <c r="C10" s="796" t="s">
        <v>461</v>
      </c>
      <c r="D10" s="797">
        <v>42922</v>
      </c>
      <c r="E10" s="796" t="s">
        <v>1642</v>
      </c>
      <c r="F10" s="789">
        <v>1199950</v>
      </c>
      <c r="G10" s="789">
        <v>0</v>
      </c>
      <c r="H10" s="789"/>
      <c r="I10" s="790">
        <f>F10-G10</f>
        <v>1199950</v>
      </c>
    </row>
    <row r="11" spans="1:9" ht="28.5" x14ac:dyDescent="0.25">
      <c r="A11" s="786"/>
      <c r="B11" s="799" t="s">
        <v>462</v>
      </c>
      <c r="C11" s="799"/>
      <c r="D11" s="800"/>
      <c r="E11" s="799"/>
      <c r="F11" s="801">
        <f>SUM(F8:F10)</f>
        <v>2190663.7999999998</v>
      </c>
      <c r="G11" s="802">
        <f>SUM(G8:G10)</f>
        <v>0</v>
      </c>
      <c r="H11" s="802"/>
      <c r="I11" s="803">
        <f>SUM(I8:I10)</f>
        <v>2190663.7999999998</v>
      </c>
    </row>
    <row r="12" spans="1:9" s="804" customFormat="1" ht="15.75" x14ac:dyDescent="0.25">
      <c r="A12" s="878" t="s">
        <v>463</v>
      </c>
      <c r="B12" s="879"/>
      <c r="C12" s="879"/>
      <c r="D12" s="879"/>
      <c r="E12" s="879"/>
      <c r="F12" s="879"/>
      <c r="G12" s="879"/>
      <c r="H12" s="879"/>
      <c r="I12" s="879"/>
    </row>
    <row r="13" spans="1:9" s="806" customFormat="1" ht="48" x14ac:dyDescent="0.25">
      <c r="A13" s="805" t="s">
        <v>4</v>
      </c>
      <c r="B13" s="805" t="s">
        <v>5</v>
      </c>
      <c r="C13" s="805" t="s">
        <v>6</v>
      </c>
      <c r="D13" s="805" t="s">
        <v>7</v>
      </c>
      <c r="E13" s="805" t="s">
        <v>8</v>
      </c>
      <c r="F13" s="805" t="s">
        <v>464</v>
      </c>
      <c r="G13" s="805" t="s">
        <v>10</v>
      </c>
      <c r="H13" s="805"/>
      <c r="I13" s="805" t="s">
        <v>465</v>
      </c>
    </row>
    <row r="14" spans="1:9" s="806" customFormat="1" ht="11.25" x14ac:dyDescent="0.25">
      <c r="A14" s="807"/>
      <c r="B14" s="807"/>
      <c r="C14" s="807"/>
      <c r="D14" s="807"/>
      <c r="E14" s="807"/>
      <c r="F14" s="807" t="s">
        <v>13</v>
      </c>
      <c r="G14" s="807" t="s">
        <v>14</v>
      </c>
      <c r="H14" s="807"/>
      <c r="I14" s="807" t="s">
        <v>15</v>
      </c>
    </row>
    <row r="15" spans="1:9" ht="33.75" x14ac:dyDescent="0.25">
      <c r="A15" s="786">
        <v>1</v>
      </c>
      <c r="B15" s="172" t="s">
        <v>466</v>
      </c>
      <c r="C15" s="796" t="s">
        <v>467</v>
      </c>
      <c r="D15" s="808">
        <v>44841</v>
      </c>
      <c r="E15" s="809" t="s">
        <v>468</v>
      </c>
      <c r="F15" s="789">
        <v>546000</v>
      </c>
      <c r="G15" s="789">
        <v>0</v>
      </c>
      <c r="H15" s="789"/>
      <c r="I15" s="790">
        <f t="shared" ref="I15:I36" si="0">F15-G15</f>
        <v>546000</v>
      </c>
    </row>
    <row r="16" spans="1:9" ht="56.25" x14ac:dyDescent="0.25">
      <c r="A16" s="786">
        <v>2</v>
      </c>
      <c r="B16" s="796" t="s">
        <v>469</v>
      </c>
      <c r="C16" s="796" t="s">
        <v>470</v>
      </c>
      <c r="D16" s="797" t="s">
        <v>467</v>
      </c>
      <c r="E16" s="796" t="s">
        <v>471</v>
      </c>
      <c r="F16" s="789">
        <v>2870768</v>
      </c>
      <c r="G16" s="789">
        <v>0</v>
      </c>
      <c r="H16" s="789"/>
      <c r="I16" s="790">
        <f t="shared" si="0"/>
        <v>2870768</v>
      </c>
    </row>
    <row r="17" spans="1:9" ht="33.75" x14ac:dyDescent="0.25">
      <c r="A17" s="786">
        <v>3</v>
      </c>
      <c r="B17" s="172" t="s">
        <v>472</v>
      </c>
      <c r="C17" s="796" t="s">
        <v>467</v>
      </c>
      <c r="D17" s="808" t="s">
        <v>473</v>
      </c>
      <c r="E17" s="809" t="s">
        <v>474</v>
      </c>
      <c r="F17" s="789">
        <v>1000000</v>
      </c>
      <c r="G17" s="789">
        <v>0</v>
      </c>
      <c r="H17" s="789"/>
      <c r="I17" s="790">
        <f t="shared" si="0"/>
        <v>1000000</v>
      </c>
    </row>
    <row r="18" spans="1:9" ht="33.75" x14ac:dyDescent="0.25">
      <c r="A18" s="786">
        <v>4</v>
      </c>
      <c r="B18" s="796" t="s">
        <v>475</v>
      </c>
      <c r="C18" s="796" t="s">
        <v>467</v>
      </c>
      <c r="D18" s="797" t="s">
        <v>467</v>
      </c>
      <c r="E18" s="796" t="s">
        <v>476</v>
      </c>
      <c r="F18" s="789">
        <v>53000</v>
      </c>
      <c r="G18" s="789">
        <v>0</v>
      </c>
      <c r="H18" s="789"/>
      <c r="I18" s="790">
        <f t="shared" si="0"/>
        <v>53000</v>
      </c>
    </row>
    <row r="19" spans="1:9" ht="78.75" x14ac:dyDescent="0.25">
      <c r="A19" s="786">
        <v>5</v>
      </c>
      <c r="B19" s="796" t="s">
        <v>477</v>
      </c>
      <c r="C19" s="796" t="s">
        <v>467</v>
      </c>
      <c r="D19" s="797" t="s">
        <v>467</v>
      </c>
      <c r="E19" s="796" t="s">
        <v>478</v>
      </c>
      <c r="F19" s="789">
        <v>1094800</v>
      </c>
      <c r="G19" s="789">
        <v>0</v>
      </c>
      <c r="H19" s="789"/>
      <c r="I19" s="790">
        <f t="shared" si="0"/>
        <v>1094800</v>
      </c>
    </row>
    <row r="20" spans="1:9" ht="45" x14ac:dyDescent="0.25">
      <c r="A20" s="786">
        <v>6</v>
      </c>
      <c r="B20" s="796" t="s">
        <v>479</v>
      </c>
      <c r="C20" s="796" t="s">
        <v>467</v>
      </c>
      <c r="D20" s="797" t="s">
        <v>467</v>
      </c>
      <c r="E20" s="796" t="s">
        <v>480</v>
      </c>
      <c r="F20" s="789">
        <v>110000</v>
      </c>
      <c r="G20" s="789">
        <v>0</v>
      </c>
      <c r="H20" s="789"/>
      <c r="I20" s="790">
        <f t="shared" si="0"/>
        <v>110000</v>
      </c>
    </row>
    <row r="21" spans="1:9" ht="56.25" x14ac:dyDescent="0.25">
      <c r="A21" s="786">
        <v>7</v>
      </c>
      <c r="B21" s="796" t="s">
        <v>327</v>
      </c>
      <c r="C21" s="796" t="s">
        <v>467</v>
      </c>
      <c r="D21" s="797" t="s">
        <v>467</v>
      </c>
      <c r="E21" s="796" t="s">
        <v>481</v>
      </c>
      <c r="F21" s="789">
        <v>300000</v>
      </c>
      <c r="G21" s="789">
        <v>0</v>
      </c>
      <c r="H21" s="789"/>
      <c r="I21" s="790">
        <f t="shared" si="0"/>
        <v>300000</v>
      </c>
    </row>
    <row r="22" spans="1:9" ht="45" x14ac:dyDescent="0.25">
      <c r="A22" s="786">
        <v>8</v>
      </c>
      <c r="B22" s="796" t="s">
        <v>482</v>
      </c>
      <c r="C22" s="796" t="s">
        <v>467</v>
      </c>
      <c r="D22" s="797" t="s">
        <v>467</v>
      </c>
      <c r="E22" s="796" t="s">
        <v>480</v>
      </c>
      <c r="F22" s="789">
        <v>171461</v>
      </c>
      <c r="G22" s="789">
        <v>0</v>
      </c>
      <c r="H22" s="789"/>
      <c r="I22" s="790">
        <f t="shared" si="0"/>
        <v>171461</v>
      </c>
    </row>
    <row r="23" spans="1:9" ht="45" x14ac:dyDescent="0.25">
      <c r="A23" s="786">
        <v>9</v>
      </c>
      <c r="B23" s="172" t="s">
        <v>483</v>
      </c>
      <c r="C23" s="796" t="s">
        <v>467</v>
      </c>
      <c r="D23" s="797" t="s">
        <v>467</v>
      </c>
      <c r="E23" s="796" t="s">
        <v>484</v>
      </c>
      <c r="F23" s="789">
        <v>1229600</v>
      </c>
      <c r="G23" s="789">
        <v>0</v>
      </c>
      <c r="H23" s="789"/>
      <c r="I23" s="790">
        <f t="shared" si="0"/>
        <v>1229600</v>
      </c>
    </row>
    <row r="24" spans="1:9" ht="101.25" x14ac:dyDescent="0.25">
      <c r="A24" s="786">
        <v>10</v>
      </c>
      <c r="B24" s="172" t="s">
        <v>485</v>
      </c>
      <c r="C24" s="798">
        <v>0</v>
      </c>
      <c r="D24" s="788">
        <v>0</v>
      </c>
      <c r="E24" s="172" t="s">
        <v>486</v>
      </c>
      <c r="F24" s="789">
        <v>342000</v>
      </c>
      <c r="G24" s="789">
        <v>0</v>
      </c>
      <c r="H24" s="789"/>
      <c r="I24" s="790">
        <f t="shared" si="0"/>
        <v>342000</v>
      </c>
    </row>
    <row r="25" spans="1:9" ht="56.25" x14ac:dyDescent="0.25">
      <c r="A25" s="786">
        <v>11</v>
      </c>
      <c r="B25" s="172" t="s">
        <v>487</v>
      </c>
      <c r="C25" s="787">
        <v>9024</v>
      </c>
      <c r="D25" s="788" t="s">
        <v>488</v>
      </c>
      <c r="E25" s="172" t="s">
        <v>489</v>
      </c>
      <c r="F25" s="789">
        <v>166300</v>
      </c>
      <c r="G25" s="789">
        <v>0</v>
      </c>
      <c r="H25" s="789"/>
      <c r="I25" s="790">
        <f t="shared" si="0"/>
        <v>166300</v>
      </c>
    </row>
    <row r="26" spans="1:9" ht="90" x14ac:dyDescent="0.25">
      <c r="A26" s="786">
        <v>12</v>
      </c>
      <c r="B26" s="172" t="s">
        <v>490</v>
      </c>
      <c r="C26" s="798">
        <v>0</v>
      </c>
      <c r="D26" s="788">
        <v>0</v>
      </c>
      <c r="E26" s="172" t="s">
        <v>491</v>
      </c>
      <c r="F26" s="789">
        <v>81900</v>
      </c>
      <c r="G26" s="789">
        <v>0</v>
      </c>
      <c r="H26" s="789"/>
      <c r="I26" s="790">
        <f t="shared" si="0"/>
        <v>81900</v>
      </c>
    </row>
    <row r="27" spans="1:9" ht="45" x14ac:dyDescent="0.25">
      <c r="A27" s="786">
        <v>13</v>
      </c>
      <c r="B27" s="172" t="s">
        <v>492</v>
      </c>
      <c r="C27" s="798">
        <v>9038</v>
      </c>
      <c r="D27" s="788" t="s">
        <v>493</v>
      </c>
      <c r="E27" s="172" t="s">
        <v>494</v>
      </c>
      <c r="F27" s="789">
        <v>800000</v>
      </c>
      <c r="G27" s="789">
        <v>0</v>
      </c>
      <c r="H27" s="789"/>
      <c r="I27" s="790">
        <f t="shared" si="0"/>
        <v>800000</v>
      </c>
    </row>
    <row r="28" spans="1:9" ht="49.5" customHeight="1" x14ac:dyDescent="0.25">
      <c r="A28" s="786">
        <v>14</v>
      </c>
      <c r="B28" s="810" t="s">
        <v>495</v>
      </c>
      <c r="C28" s="798">
        <v>0</v>
      </c>
      <c r="D28" s="788">
        <v>0</v>
      </c>
      <c r="E28" s="172" t="s">
        <v>496</v>
      </c>
      <c r="F28" s="789">
        <v>576000</v>
      </c>
      <c r="G28" s="789">
        <v>0</v>
      </c>
      <c r="H28" s="789"/>
      <c r="I28" s="790">
        <f t="shared" si="0"/>
        <v>576000</v>
      </c>
    </row>
    <row r="29" spans="1:9" ht="56.25" x14ac:dyDescent="0.25">
      <c r="A29" s="786">
        <v>15</v>
      </c>
      <c r="B29" s="172" t="s">
        <v>497</v>
      </c>
      <c r="C29" s="798">
        <v>64053</v>
      </c>
      <c r="D29" s="798" t="s">
        <v>498</v>
      </c>
      <c r="E29" s="172" t="s">
        <v>499</v>
      </c>
      <c r="F29" s="789">
        <v>202090</v>
      </c>
      <c r="G29" s="789">
        <v>0</v>
      </c>
      <c r="H29" s="789"/>
      <c r="I29" s="790">
        <f t="shared" si="0"/>
        <v>202090</v>
      </c>
    </row>
    <row r="30" spans="1:9" ht="56.25" x14ac:dyDescent="0.25">
      <c r="A30" s="786">
        <v>16</v>
      </c>
      <c r="B30" s="172" t="s">
        <v>500</v>
      </c>
      <c r="C30" s="787">
        <v>64051</v>
      </c>
      <c r="D30" s="788" t="s">
        <v>57</v>
      </c>
      <c r="E30" s="172" t="s">
        <v>499</v>
      </c>
      <c r="F30" s="789">
        <v>155850</v>
      </c>
      <c r="G30" s="789">
        <v>0</v>
      </c>
      <c r="H30" s="789"/>
      <c r="I30" s="790">
        <f t="shared" si="0"/>
        <v>155850</v>
      </c>
    </row>
    <row r="31" spans="1:9" x14ac:dyDescent="0.25">
      <c r="A31" s="786">
        <v>17</v>
      </c>
      <c r="B31" s="811" t="s">
        <v>501</v>
      </c>
      <c r="C31" s="787">
        <v>9034</v>
      </c>
      <c r="D31" s="788" t="s">
        <v>502</v>
      </c>
      <c r="E31" s="798" t="s">
        <v>103</v>
      </c>
      <c r="F31" s="789">
        <v>47850</v>
      </c>
      <c r="G31" s="789">
        <v>0</v>
      </c>
      <c r="H31" s="789"/>
      <c r="I31" s="790">
        <f t="shared" si="0"/>
        <v>47850</v>
      </c>
    </row>
    <row r="32" spans="1:9" ht="67.5" x14ac:dyDescent="0.25">
      <c r="A32" s="786">
        <v>18</v>
      </c>
      <c r="B32" s="811" t="s">
        <v>503</v>
      </c>
      <c r="C32" s="787">
        <v>9009</v>
      </c>
      <c r="D32" s="788" t="s">
        <v>504</v>
      </c>
      <c r="E32" s="798" t="s">
        <v>505</v>
      </c>
      <c r="F32" s="789">
        <v>288000</v>
      </c>
      <c r="G32" s="789">
        <v>0</v>
      </c>
      <c r="H32" s="789"/>
      <c r="I32" s="790">
        <f t="shared" si="0"/>
        <v>288000</v>
      </c>
    </row>
    <row r="33" spans="1:9" ht="90" x14ac:dyDescent="0.25">
      <c r="A33" s="786">
        <v>22</v>
      </c>
      <c r="B33" s="798" t="s">
        <v>506</v>
      </c>
      <c r="C33" s="798">
        <v>0</v>
      </c>
      <c r="D33" s="788">
        <v>0</v>
      </c>
      <c r="E33" s="812" t="s">
        <v>507</v>
      </c>
      <c r="F33" s="789">
        <v>168851.95</v>
      </c>
      <c r="G33" s="789">
        <v>168851.95</v>
      </c>
      <c r="H33" s="789"/>
      <c r="I33" s="790">
        <f t="shared" si="0"/>
        <v>0</v>
      </c>
    </row>
    <row r="34" spans="1:9" ht="78.75" x14ac:dyDescent="0.25">
      <c r="A34" s="786">
        <v>23</v>
      </c>
      <c r="B34" s="798" t="s">
        <v>508</v>
      </c>
      <c r="C34" s="798">
        <v>0</v>
      </c>
      <c r="D34" s="788">
        <v>0</v>
      </c>
      <c r="E34" s="812" t="s">
        <v>509</v>
      </c>
      <c r="F34" s="789">
        <v>6750</v>
      </c>
      <c r="G34" s="789">
        <v>6750</v>
      </c>
      <c r="H34" s="789"/>
      <c r="I34" s="790">
        <f t="shared" si="0"/>
        <v>0</v>
      </c>
    </row>
    <row r="35" spans="1:9" ht="78.75" x14ac:dyDescent="0.25">
      <c r="A35" s="786">
        <v>24</v>
      </c>
      <c r="B35" s="798" t="s">
        <v>510</v>
      </c>
      <c r="C35" s="798">
        <v>0</v>
      </c>
      <c r="D35" s="788">
        <v>0</v>
      </c>
      <c r="E35" s="812" t="s">
        <v>511</v>
      </c>
      <c r="F35" s="789">
        <v>19440</v>
      </c>
      <c r="G35" s="789">
        <v>19440</v>
      </c>
      <c r="H35" s="789"/>
      <c r="I35" s="790">
        <f t="shared" si="0"/>
        <v>0</v>
      </c>
    </row>
    <row r="36" spans="1:9" ht="90" x14ac:dyDescent="0.25">
      <c r="A36" s="786">
        <v>25</v>
      </c>
      <c r="B36" s="798" t="s">
        <v>512</v>
      </c>
      <c r="C36" s="798">
        <v>0</v>
      </c>
      <c r="D36" s="788">
        <v>0</v>
      </c>
      <c r="E36" s="812" t="s">
        <v>513</v>
      </c>
      <c r="F36" s="789">
        <v>2822.1</v>
      </c>
      <c r="G36" s="789">
        <v>2822.1</v>
      </c>
      <c r="H36" s="789"/>
      <c r="I36" s="790">
        <f t="shared" si="0"/>
        <v>0</v>
      </c>
    </row>
    <row r="37" spans="1:9" x14ac:dyDescent="0.25">
      <c r="A37" s="881" t="s">
        <v>514</v>
      </c>
      <c r="B37" s="881"/>
      <c r="C37" s="786"/>
      <c r="D37" s="786"/>
      <c r="E37" s="786"/>
      <c r="F37" s="803">
        <f>SUM(F15:F36)</f>
        <v>10233483.049999999</v>
      </c>
      <c r="G37" s="803">
        <f>SUM(G15:G36)</f>
        <v>197864.05000000002</v>
      </c>
      <c r="H37" s="803"/>
      <c r="I37" s="803">
        <f>SUM(I15:I36)</f>
        <v>10035619</v>
      </c>
    </row>
    <row r="38" spans="1:9" x14ac:dyDescent="0.25">
      <c r="A38" s="813"/>
      <c r="B38" s="813" t="s">
        <v>92</v>
      </c>
      <c r="C38" s="786"/>
      <c r="D38" s="786"/>
      <c r="E38" s="786"/>
      <c r="F38" s="803">
        <f>F37+F11</f>
        <v>12424146.849999998</v>
      </c>
      <c r="G38" s="803">
        <f>G37+G11</f>
        <v>197864.05000000002</v>
      </c>
      <c r="H38" s="803"/>
      <c r="I38" s="803">
        <f>F38-G38</f>
        <v>12226282.799999997</v>
      </c>
    </row>
    <row r="39" spans="1:9" x14ac:dyDescent="0.25">
      <c r="A39" s="804"/>
      <c r="B39" s="804"/>
      <c r="C39" s="804"/>
      <c r="D39" s="804"/>
      <c r="E39" s="804"/>
      <c r="F39" s="804"/>
    </row>
    <row r="40" spans="1:9" x14ac:dyDescent="0.25">
      <c r="A40" s="875" t="s">
        <v>339</v>
      </c>
      <c r="B40" s="876"/>
      <c r="C40" s="876"/>
      <c r="D40" s="876"/>
      <c r="E40" s="876"/>
      <c r="F40" s="877"/>
    </row>
    <row r="41" spans="1:9" x14ac:dyDescent="0.25">
      <c r="A41" s="875" t="s">
        <v>340</v>
      </c>
      <c r="B41" s="876"/>
      <c r="C41" s="876"/>
      <c r="D41" s="876"/>
      <c r="E41" s="876"/>
      <c r="F41" s="877"/>
      <c r="I41" s="814"/>
    </row>
    <row r="43" spans="1:9" ht="15.75" x14ac:dyDescent="0.25">
      <c r="A43" s="815" t="s">
        <v>93</v>
      </c>
      <c r="F43" s="816"/>
    </row>
    <row r="44" spans="1:9" ht="15.75" x14ac:dyDescent="0.25">
      <c r="A44" s="817"/>
      <c r="E44" s="814"/>
      <c r="F44" s="818"/>
    </row>
    <row r="45" spans="1:9" ht="15.75" x14ac:dyDescent="0.25">
      <c r="A45" s="817" t="s">
        <v>94</v>
      </c>
    </row>
    <row r="46" spans="1:9" x14ac:dyDescent="0.25">
      <c r="F46" s="814"/>
    </row>
    <row r="47" spans="1:9" x14ac:dyDescent="0.25">
      <c r="E47" s="814"/>
    </row>
    <row r="48" spans="1:9" x14ac:dyDescent="0.25">
      <c r="F48" s="814"/>
    </row>
  </sheetData>
  <mergeCells count="5">
    <mergeCell ref="A40:F40"/>
    <mergeCell ref="A41:F41"/>
    <mergeCell ref="A5:I5"/>
    <mergeCell ref="A12:I12"/>
    <mergeCell ref="A37:B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CONSOLIDATED</vt:lpstr>
      <vt:lpstr>RECURRENT</vt:lpstr>
      <vt:lpstr>DEVELOPMENT</vt:lpstr>
      <vt:lpstr>GVN</vt:lpstr>
      <vt:lpstr>FINANCE</vt:lpstr>
      <vt:lpstr>YOUTH</vt:lpstr>
      <vt:lpstr>AGRIC</vt:lpstr>
      <vt:lpstr>WATER</vt:lpstr>
      <vt:lpstr>EDUCATION</vt:lpstr>
      <vt:lpstr>PSTD</vt:lpstr>
      <vt:lpstr>LANDS</vt:lpstr>
      <vt:lpstr>TRADE</vt:lpstr>
      <vt:lpstr>CPSB</vt:lpstr>
      <vt:lpstr>INFRASTRUCTURE</vt:lpstr>
      <vt:lpstr>LEGAL</vt:lpstr>
      <vt:lpstr>NKR CITY</vt:lpstr>
      <vt:lpstr>NVS</vt:lpstr>
      <vt:lpstr>HEALTH</vt:lpstr>
      <vt:lpstr>GILGIL</vt:lpstr>
      <vt:lpstr>MOLO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Mmateta75@gmail.com</dc:creator>
  <cp:lastModifiedBy>MATETA MARTHA</cp:lastModifiedBy>
  <cp:lastPrinted>2024-12-04T08:25:39Z</cp:lastPrinted>
  <dcterms:created xsi:type="dcterms:W3CDTF">2024-10-11T09:24:50Z</dcterms:created>
  <dcterms:modified xsi:type="dcterms:W3CDTF">2026-04-01T07:59:45Z</dcterms:modified>
</cp:coreProperties>
</file>